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ound Results" sheetId="1" state="visible" r:id="rId3"/>
    <sheet name="Pilot Summary" sheetId="2" state="visible" r:id="rId4"/>
  </sheets>
  <definedNames>
    <definedName function="false" hidden="true" localSheetId="0" name="_xlnm._FilterDatabase" vbProcedure="false">'Compound Results'!$A$1:$L$155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<sst xmlns="http://schemas.openxmlformats.org/spreadsheetml/2006/main" count="73" uniqueCount="68">
  <si>
    <t xml:space="preserve">Compound ID</t>
  </si>
  <si>
    <t xml:space="preserve">SMILES Input</t>
  </si>
  <si>
    <t xml:space="preserve">Known Eutomer</t>
  </si>
  <si>
    <t xml:space="preserve">ChiralCall Predicted</t>
  </si>
  <si>
    <t xml:space="preserve">Confidence (0-100)</t>
  </si>
  <si>
    <t xml:space="preserve">Compound Class</t>
  </si>
  <si>
    <t xml:space="preserve">Class Tier</t>
  </si>
  <si>
    <t xml:space="preserve">Out of Scope?</t>
  </si>
  <si>
    <t xml:space="preserve">Correct?</t>
  </si>
  <si>
    <t xml:space="preserve">False Confident?</t>
  </si>
  <si>
    <t xml:space="preserve">Decision Impact</t>
  </si>
  <si>
    <t xml:space="preserve">Notes</t>
  </si>
  <si>
    <t xml:space="preserve">Your internal identifier (no structure disclosure needed in reports)</t>
  </si>
  <si>
    <t xml:space="preserve">SMILES string submitted to ChiralCall</t>
  </si>
  <si>
    <t xml:space="preserve">Your known answer (R, S, aR, aS, or unknown)</t>
  </si>
  <si>
    <t xml:space="preserve">ChiralCall's prediction (R, S, aR, aS, achiral, or out_of_scope)</t>
  </si>
  <si>
    <t xml:space="preserve">ChiralCall confidence score (0-100)</t>
  </si>
  <si>
    <t xml:space="preserve">Compound class assigned by ChiralCall</t>
  </si>
  <si>
    <t xml:space="preserve">T1 (validated), T2 (emerging), T3 (limited)</t>
  </si>
  <si>
    <t xml:space="preserve">Yes if no matching compound class found</t>
  </si>
  <si>
    <t xml:space="preserve">Formula: auto-computed from columns C and D</t>
  </si>
  <si>
    <t xml:space="preserve">Formula: wrong prediction with confidence &gt;= 70</t>
  </si>
  <si>
    <t xml:space="preserve">Would this prediction have changed your synthesis/separation/assay order?</t>
  </si>
  <si>
    <t xml:space="preserve">Additional medicinal chemistry context</t>
  </si>
  <si>
    <t xml:space="preserve">EXAMPLE-001</t>
  </si>
  <si>
    <t xml:space="preserve">CC(C)Cc1ccc(cc1)[C@@H](C)C(=O)O</t>
  </si>
  <si>
    <t xml:space="preserve">S</t>
  </si>
  <si>
    <t xml:space="preserve">Arylpropionic acid (profen NSAID)</t>
  </si>
  <si>
    <t xml:space="preserve">T1</t>
  </si>
  <si>
    <t xml:space="preserve">No</t>
  </si>
  <si>
    <t xml:space="preserve">Confirmed priority — would have tested S-enantiomer first</t>
  </si>
  <si>
    <t xml:space="preserve">Ibuprofen analog</t>
  </si>
  <si>
    <t xml:space="preserve">EXAMPLE-002</t>
  </si>
  <si>
    <t xml:space="preserve">OC(=O)CC(CC(=O)O)(O)C(=O)O</t>
  </si>
  <si>
    <t xml:space="preserve">out_of_scope</t>
  </si>
  <si>
    <t xml:space="preserve">Yes</t>
  </si>
  <si>
    <t xml:space="preserve">N/A — out of scope</t>
  </si>
  <si>
    <t xml:space="preserve">Citric acid (no stereocenter)</t>
  </si>
  <si>
    <t xml:space="preserve">EXAMPLE-003</t>
  </si>
  <si>
    <t xml:space="preserve">COc1ccc2[nH]c([S@@](=O)Cc3ncc(C)c(OC)c3C)nc2c1</t>
  </si>
  <si>
    <t xml:space="preserve">PPI (proton pump inhibitor)</t>
  </si>
  <si>
    <t xml:space="preserve">Would have prioritized S-enantiomer for PK studies</t>
  </si>
  <si>
    <t xml:space="preserve">Omeprazole class</t>
  </si>
  <si>
    <t xml:space="preserve">ChiralCall Pilot Evaluation Summary</t>
  </si>
  <si>
    <t xml:space="preserve">Generated from the Compound Results sheet. All values update automatically.</t>
  </si>
  <si>
    <t xml:space="preserve">Overview</t>
  </si>
  <si>
    <t xml:space="preserve">Total compounds submitted</t>
  </si>
  <si>
    <t xml:space="preserve">Predicted (in-scope, not achiral)</t>
  </si>
  <si>
    <t xml:space="preserve">Out of scope</t>
  </si>
  <si>
    <t xml:space="preserve">Achiral</t>
  </si>
  <si>
    <t xml:space="preserve">Compound classes matched</t>
  </si>
  <si>
    <t xml:space="preserve">Accuracy</t>
  </si>
  <si>
    <t xml:space="preserve">Correct predictions</t>
  </si>
  <si>
    <t xml:space="preserve">Wrong predictions</t>
  </si>
  <si>
    <t xml:space="preserve">Accuracy (%)</t>
  </si>
  <si>
    <t xml:space="preserve">False-confident misses</t>
  </si>
  <si>
    <t xml:space="preserve">False-confident rate (%)</t>
  </si>
  <si>
    <t xml:space="preserve">Coverage</t>
  </si>
  <si>
    <t xml:space="preserve">In-scope rate (%)</t>
  </si>
  <si>
    <t xml:space="preserve">Out-of-scope rate (%)</t>
  </si>
  <si>
    <t xml:space="preserve">Decision Impact Assessment</t>
  </si>
  <si>
    <t xml:space="preserve">Compounds where prediction would have changed synthesis/assay order:</t>
  </si>
  <si>
    <t xml:space="preserve">Estimated cycle time saved per correct early-stage prioritization:</t>
  </si>
  <si>
    <t xml:space="preserve">[Fill in: e.g., 2-4 weeks per compound, based on your separation/assay timeline]</t>
  </si>
  <si>
    <t xml:space="preserve">Evaluation Recommendation</t>
  </si>
  <si>
    <t xml:space="preserve">[Fill in your team's assessment: adopt, expand evaluation, or pass]</t>
  </si>
  <si>
    <t xml:space="preserve">[Key factors: accuracy on your chemistry, coverage gaps, confidence calibration, decision impact]</t>
  </si>
  <si>
    <t xml:space="preserve">Template provided by ChiralCall (Arroway Sciences). https://chiral-call.vercel.app/pilot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</si>
</sst>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9"/>
      <color rgb="FF666666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name val="Arial"/>
      <family val="0"/>
      <charset val="1"/>
    </font>
    <font>
      <b val="true"/>
      <sz val="14"/>
      <color rgb="FF1F4E79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b val="true"/>
      <sz val="16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6E4F0"/>
        <bgColor rgb="FFE2EFDA"/>
      </patternFill>
    </fill>
    <fill>
      <patternFill patternType="solid">
        <fgColor rgb="FFF5F5F5"/>
        <bgColor rgb="FFFFFFFF"/>
      </patternFill>
    </fill>
    <fill>
      <patternFill patternType="solid">
        <fgColor rgb="FFE2EFDA"/>
        <bgColor rgb="FFD6E4F0"/>
      </patternFill>
    </fill>
    <fill>
      <patternFill patternType="solid">
        <fgColor rgb="FFFCE4EC"/>
        <bgColor rgb="FFF5F5F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1F4E79"/>
          <bgColor rgb="FF000000"/>
        </patternFill>
      </fill>
    </dxf>
    <dxf>
      <fill>
        <patternFill patternType="solid">
          <fgColor rgb="FFD6E4F0"/>
          <bgColor rgb="FF000000"/>
        </patternFill>
      </fill>
    </dxf>
    <dxf>
      <fill>
        <patternFill patternType="solid">
          <fgColor rgb="FFF5F5F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666666"/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EC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E79"/>
    <pageSetUpPr fitToPage="false"/>
  </sheetPr>
  <dimension ref="A1:L1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40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5" min="5" style="0" width="20"/>
    <col collapsed="false" customWidth="true" hidden="false" outlineLevel="0" max="6" min="6" style="0" width="25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17"/>
    <col collapsed="false" customWidth="true" hidden="false" outlineLevel="0" max="12" min="11" style="0" width="30"/>
  </cols>
  <sheetData>
    <row r="1" customFormat="false" ht="36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customFormat="false" ht="48" hidden="false" customHeight="true" outlineLevel="0" collapsed="false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</row>
    <row r="3" customFormat="false" ht="15" hidden="false" customHeight="false" outlineLevel="0" collapsed="false">
      <c r="A3" s="3" t="s">
        <v>24</v>
      </c>
      <c r="B3" s="4" t="s">
        <v>25</v>
      </c>
      <c r="C3" s="3" t="s">
        <v>26</v>
      </c>
      <c r="D3" s="3" t="s">
        <v>26</v>
      </c>
      <c r="E3" s="3" t="n">
        <v>92</v>
      </c>
      <c r="F3" s="3" t="s">
        <v>27</v>
      </c>
      <c r="G3" s="3" t="s">
        <v>28</v>
      </c>
      <c r="H3" s="3" t="s">
        <v>29</v>
      </c>
      <c r="I3" s="3" t="str">
        <f aca="false">IF(OR(H3="Yes",C3="",D3="out_of_scope"),"N/A",IF(C3=D3,"Yes","No"))</f>
        <v>Yes</v>
      </c>
      <c r="J3" s="3" t="str">
        <f aca="false">IF(I3="No",IF(AND(ISNUMBER(E3),E3&gt;=70),"YES - FALSE CONFIDENT","No"),"N/A")</f>
        <v>N/A</v>
      </c>
      <c r="K3" s="3" t="s">
        <v>30</v>
      </c>
      <c r="L3" s="3" t="s">
        <v>31</v>
      </c>
    </row>
    <row r="4" customFormat="false" ht="15" hidden="false" customHeight="false" outlineLevel="0" collapsed="false">
      <c r="A4" s="3" t="s">
        <v>32</v>
      </c>
      <c r="B4" s="4" t="s">
        <v>33</v>
      </c>
      <c r="C4" s="3"/>
      <c r="D4" s="3" t="s">
        <v>34</v>
      </c>
      <c r="E4" s="3"/>
      <c r="F4" s="3"/>
      <c r="G4" s="3"/>
      <c r="H4" s="3" t="s">
        <v>35</v>
      </c>
      <c r="I4" s="3" t="str">
        <f aca="false">IF(OR(H4="Yes",C4="",D4="out_of_scope"),"N/A",IF(C4=D4,"Yes","No"))</f>
        <v>N/A</v>
      </c>
      <c r="J4" s="3" t="str">
        <f aca="false">IF(I4="No",IF(AND(ISNUMBER(E4),E4&gt;=70),"YES - FALSE CONFIDENT","No"),"N/A")</f>
        <v>N/A</v>
      </c>
      <c r="K4" s="3" t="s">
        <v>36</v>
      </c>
      <c r="L4" s="3" t="s">
        <v>37</v>
      </c>
    </row>
    <row r="5" customFormat="false" ht="23.85" hidden="false" customHeight="false" outlineLevel="0" collapsed="false">
      <c r="A5" s="3" t="s">
        <v>38</v>
      </c>
      <c r="B5" s="4" t="s">
        <v>39</v>
      </c>
      <c r="C5" s="3" t="s">
        <v>26</v>
      </c>
      <c r="D5" s="3" t="s">
        <v>26</v>
      </c>
      <c r="E5" s="3" t="n">
        <v>88</v>
      </c>
      <c r="F5" s="3" t="s">
        <v>40</v>
      </c>
      <c r="G5" s="3" t="s">
        <v>28</v>
      </c>
      <c r="H5" s="3" t="s">
        <v>29</v>
      </c>
      <c r="I5" s="3" t="str">
        <f aca="false">IF(OR(H5="Yes",C5="",D5="out_of_scope"),"N/A",IF(C5=D5,"Yes","No"))</f>
        <v>Yes</v>
      </c>
      <c r="J5" s="3" t="str">
        <f aca="false">IF(I5="No",IF(AND(ISNUMBER(E5),E5&gt;=70),"YES - FALSE CONFIDENT","No"),"N/A")</f>
        <v>N/A</v>
      </c>
      <c r="K5" s="3" t="s">
        <v>41</v>
      </c>
      <c r="L5" s="3" t="s">
        <v>42</v>
      </c>
    </row>
    <row r="6" customFormat="false" ht="15" hidden="false" customHeight="false" outlineLevel="0" collapsed="false">
      <c r="A6" s="5"/>
      <c r="B6" s="6"/>
      <c r="C6" s="5"/>
      <c r="D6" s="5"/>
      <c r="E6" s="5"/>
      <c r="F6" s="5"/>
      <c r="G6" s="5"/>
      <c r="H6" s="5"/>
      <c r="I6" s="5" t="str">
        <f aca="false">IF(OR(H6="Yes",C6="",D6="out_of_scope",D6="achiral",D6=""),"N/A",IF(C6=D6,"Yes","No"))</f>
        <v>N/A</v>
      </c>
      <c r="J6" s="5" t="str">
        <f aca="false">IF(I6="No",IF(AND(ISNUMBER(E6),E6&gt;=70),"YES - FALSE CONFIDENT","No"),"N/A")</f>
        <v>N/A</v>
      </c>
      <c r="K6" s="5"/>
      <c r="L6" s="5"/>
    </row>
    <row r="7" customFormat="false" ht="15" hidden="false" customHeight="false" outlineLevel="0" collapsed="false">
      <c r="A7" s="7"/>
      <c r="B7" s="8"/>
      <c r="C7" s="7"/>
      <c r="D7" s="7"/>
      <c r="E7" s="7"/>
      <c r="F7" s="7"/>
      <c r="G7" s="7"/>
      <c r="H7" s="7"/>
      <c r="I7" s="7" t="str">
        <f aca="false">IF(OR(H7="Yes",C7="",D7="out_of_scope",D7="achiral",D7=""),"N/A",IF(C7=D7,"Yes","No"))</f>
        <v>N/A</v>
      </c>
      <c r="J7" s="7" t="str">
        <f aca="false">IF(I7="No",IF(AND(ISNUMBER(E7),E7&gt;=70),"YES - FALSE CONFIDENT","No"),"N/A")</f>
        <v>N/A</v>
      </c>
      <c r="K7" s="7"/>
      <c r="L7" s="7"/>
    </row>
    <row r="8" customFormat="false" ht="15" hidden="false" customHeight="false" outlineLevel="0" collapsed="false">
      <c r="A8" s="5"/>
      <c r="B8" s="6"/>
      <c r="C8" s="5"/>
      <c r="D8" s="5"/>
      <c r="E8" s="5"/>
      <c r="F8" s="5"/>
      <c r="G8" s="5"/>
      <c r="H8" s="5"/>
      <c r="I8" s="5" t="str">
        <f aca="false">IF(OR(H8="Yes",C8="",D8="out_of_scope",D8="achiral",D8=""),"N/A",IF(C8=D8,"Yes","No"))</f>
        <v>N/A</v>
      </c>
      <c r="J8" s="5" t="str">
        <f aca="false">IF(I8="No",IF(AND(ISNUMBER(E8),E8&gt;=70),"YES - FALSE CONFIDENT","No"),"N/A")</f>
        <v>N/A</v>
      </c>
      <c r="K8" s="5"/>
      <c r="L8" s="5"/>
    </row>
    <row r="9" customFormat="false" ht="15" hidden="false" customHeight="false" outlineLevel="0" collapsed="false">
      <c r="A9" s="7"/>
      <c r="B9" s="8"/>
      <c r="C9" s="7"/>
      <c r="D9" s="7"/>
      <c r="E9" s="7"/>
      <c r="F9" s="7"/>
      <c r="G9" s="7"/>
      <c r="H9" s="7"/>
      <c r="I9" s="7" t="str">
        <f aca="false">IF(OR(H9="Yes",C9="",D9="out_of_scope",D9="achiral",D9=""),"N/A",IF(C9=D9,"Yes","No"))</f>
        <v>N/A</v>
      </c>
      <c r="J9" s="7" t="str">
        <f aca="false">IF(I9="No",IF(AND(ISNUMBER(E9),E9&gt;=70),"YES - FALSE CONFIDENT","No"),"N/A")</f>
        <v>N/A</v>
      </c>
      <c r="K9" s="7"/>
      <c r="L9" s="7"/>
    </row>
    <row r="10" customFormat="false" ht="15" hidden="false" customHeight="false" outlineLevel="0" collapsed="false">
      <c r="A10" s="5"/>
      <c r="B10" s="6"/>
      <c r="C10" s="5"/>
      <c r="D10" s="5"/>
      <c r="E10" s="5"/>
      <c r="F10" s="5"/>
      <c r="G10" s="5"/>
      <c r="H10" s="5"/>
      <c r="I10" s="5" t="str">
        <f aca="false">IF(OR(H10="Yes",C10="",D10="out_of_scope",D10="achiral",D10=""),"N/A",IF(C10=D10,"Yes","No"))</f>
        <v>N/A</v>
      </c>
      <c r="J10" s="5" t="str">
        <f aca="false">IF(I10="No",IF(AND(ISNUMBER(E10),E10&gt;=70),"YES - FALSE CONFIDENT","No"),"N/A")</f>
        <v>N/A</v>
      </c>
      <c r="K10" s="5"/>
      <c r="L10" s="5"/>
    </row>
    <row r="11" customFormat="false" ht="15" hidden="false" customHeight="false" outlineLevel="0" collapsed="false">
      <c r="A11" s="7"/>
      <c r="B11" s="8"/>
      <c r="C11" s="7"/>
      <c r="D11" s="7"/>
      <c r="E11" s="7"/>
      <c r="F11" s="7"/>
      <c r="G11" s="7"/>
      <c r="H11" s="7"/>
      <c r="I11" s="7" t="str">
        <f aca="false">IF(OR(H11="Yes",C11="",D11="out_of_scope",D11="achiral",D11=""),"N/A",IF(C11=D11,"Yes","No"))</f>
        <v>N/A</v>
      </c>
      <c r="J11" s="7" t="str">
        <f aca="false">IF(I11="No",IF(AND(ISNUMBER(E11),E11&gt;=70),"YES - FALSE CONFIDENT","No"),"N/A")</f>
        <v>N/A</v>
      </c>
      <c r="K11" s="7"/>
      <c r="L11" s="7"/>
    </row>
    <row r="12" customFormat="false" ht="15" hidden="false" customHeight="false" outlineLevel="0" collapsed="false">
      <c r="A12" s="5"/>
      <c r="B12" s="6"/>
      <c r="C12" s="5"/>
      <c r="D12" s="5"/>
      <c r="E12" s="5"/>
      <c r="F12" s="5"/>
      <c r="G12" s="5"/>
      <c r="H12" s="5"/>
      <c r="I12" s="5" t="str">
        <f aca="false">IF(OR(H12="Yes",C12="",D12="out_of_scope",D12="achiral",D12=""),"N/A",IF(C12=D12,"Yes","No"))</f>
        <v>N/A</v>
      </c>
      <c r="J12" s="5" t="str">
        <f aca="false">IF(I12="No",IF(AND(ISNUMBER(E12),E12&gt;=70),"YES - FALSE CONFIDENT","No"),"N/A")</f>
        <v>N/A</v>
      </c>
      <c r="K12" s="5"/>
      <c r="L12" s="5"/>
    </row>
    <row r="13" customFormat="false" ht="15" hidden="false" customHeight="false" outlineLevel="0" collapsed="false">
      <c r="A13" s="7"/>
      <c r="B13" s="8"/>
      <c r="C13" s="7"/>
      <c r="D13" s="7"/>
      <c r="E13" s="7"/>
      <c r="F13" s="7"/>
      <c r="G13" s="7"/>
      <c r="H13" s="7"/>
      <c r="I13" s="7" t="str">
        <f aca="false">IF(OR(H13="Yes",C13="",D13="out_of_scope",D13="achiral",D13=""),"N/A",IF(C13=D13,"Yes","No"))</f>
        <v>N/A</v>
      </c>
      <c r="J13" s="7" t="str">
        <f aca="false">IF(I13="No",IF(AND(ISNUMBER(E13),E13&gt;=70),"YES - FALSE CONFIDENT","No"),"N/A")</f>
        <v>N/A</v>
      </c>
      <c r="K13" s="7"/>
      <c r="L13" s="7"/>
    </row>
    <row r="14" customFormat="false" ht="15" hidden="false" customHeight="false" outlineLevel="0" collapsed="false">
      <c r="A14" s="5"/>
      <c r="B14" s="6"/>
      <c r="C14" s="5"/>
      <c r="D14" s="5"/>
      <c r="E14" s="5"/>
      <c r="F14" s="5"/>
      <c r="G14" s="5"/>
      <c r="H14" s="5"/>
      <c r="I14" s="5" t="str">
        <f aca="false">IF(OR(H14="Yes",C14="",D14="out_of_scope",D14="achiral",D14=""),"N/A",IF(C14=D14,"Yes","No"))</f>
        <v>N/A</v>
      </c>
      <c r="J14" s="5" t="str">
        <f aca="false">IF(I14="No",IF(AND(ISNUMBER(E14),E14&gt;=70),"YES - FALSE CONFIDENT","No"),"N/A")</f>
        <v>N/A</v>
      </c>
      <c r="K14" s="5"/>
      <c r="L14" s="5"/>
    </row>
    <row r="15" customFormat="false" ht="15" hidden="false" customHeight="false" outlineLevel="0" collapsed="false">
      <c r="A15" s="7"/>
      <c r="B15" s="8"/>
      <c r="C15" s="7"/>
      <c r="D15" s="7"/>
      <c r="E15" s="7"/>
      <c r="F15" s="7"/>
      <c r="G15" s="7"/>
      <c r="H15" s="7"/>
      <c r="I15" s="7" t="str">
        <f aca="false">IF(OR(H15="Yes",C15="",D15="out_of_scope",D15="achiral",D15=""),"N/A",IF(C15=D15,"Yes","No"))</f>
        <v>N/A</v>
      </c>
      <c r="J15" s="7" t="str">
        <f aca="false">IF(I15="No",IF(AND(ISNUMBER(E15),E15&gt;=70),"YES - FALSE CONFIDENT","No"),"N/A")</f>
        <v>N/A</v>
      </c>
      <c r="K15" s="7"/>
      <c r="L15" s="7"/>
    </row>
    <row r="16" customFormat="false" ht="15" hidden="false" customHeight="false" outlineLevel="0" collapsed="false">
      <c r="A16" s="5"/>
      <c r="B16" s="6"/>
      <c r="C16" s="5"/>
      <c r="D16" s="5"/>
      <c r="E16" s="5"/>
      <c r="F16" s="5"/>
      <c r="G16" s="5"/>
      <c r="H16" s="5"/>
      <c r="I16" s="5" t="str">
        <f aca="false">IF(OR(H16="Yes",C16="",D16="out_of_scope",D16="achiral",D16=""),"N/A",IF(C16=D16,"Yes","No"))</f>
        <v>N/A</v>
      </c>
      <c r="J16" s="5" t="str">
        <f aca="false">IF(I16="No",IF(AND(ISNUMBER(E16),E16&gt;=70),"YES - FALSE CONFIDENT","No"),"N/A")</f>
        <v>N/A</v>
      </c>
      <c r="K16" s="5"/>
      <c r="L16" s="5"/>
    </row>
    <row r="17" customFormat="false" ht="15" hidden="false" customHeight="false" outlineLevel="0" collapsed="false">
      <c r="A17" s="7"/>
      <c r="B17" s="8"/>
      <c r="C17" s="7"/>
      <c r="D17" s="7"/>
      <c r="E17" s="7"/>
      <c r="F17" s="7"/>
      <c r="G17" s="7"/>
      <c r="H17" s="7"/>
      <c r="I17" s="7" t="str">
        <f aca="false">IF(OR(H17="Yes",C17="",D17="out_of_scope",D17="achiral",D17=""),"N/A",IF(C17=D17,"Yes","No"))</f>
        <v>N/A</v>
      </c>
      <c r="J17" s="7" t="str">
        <f aca="false">IF(I17="No",IF(AND(ISNUMBER(E17),E17&gt;=70),"YES - FALSE CONFIDENT","No"),"N/A")</f>
        <v>N/A</v>
      </c>
      <c r="K17" s="7"/>
      <c r="L17" s="7"/>
    </row>
    <row r="18" customFormat="false" ht="15" hidden="false" customHeight="false" outlineLevel="0" collapsed="false">
      <c r="A18" s="5"/>
      <c r="B18" s="6"/>
      <c r="C18" s="5"/>
      <c r="D18" s="5"/>
      <c r="E18" s="5"/>
      <c r="F18" s="5"/>
      <c r="G18" s="5"/>
      <c r="H18" s="5"/>
      <c r="I18" s="5" t="str">
        <f aca="false">IF(OR(H18="Yes",C18="",D18="out_of_scope",D18="achiral",D18=""),"N/A",IF(C18=D18,"Yes","No"))</f>
        <v>N/A</v>
      </c>
      <c r="J18" s="5" t="str">
        <f aca="false">IF(I18="No",IF(AND(ISNUMBER(E18),E18&gt;=70),"YES - FALSE CONFIDENT","No"),"N/A")</f>
        <v>N/A</v>
      </c>
      <c r="K18" s="5"/>
      <c r="L18" s="5"/>
    </row>
    <row r="19" customFormat="false" ht="15" hidden="false" customHeight="false" outlineLevel="0" collapsed="false">
      <c r="A19" s="7"/>
      <c r="B19" s="8"/>
      <c r="C19" s="7"/>
      <c r="D19" s="7"/>
      <c r="E19" s="7"/>
      <c r="F19" s="7"/>
      <c r="G19" s="7"/>
      <c r="H19" s="7"/>
      <c r="I19" s="7" t="str">
        <f aca="false">IF(OR(H19="Yes",C19="",D19="out_of_scope",D19="achiral",D19=""),"N/A",IF(C19=D19,"Yes","No"))</f>
        <v>N/A</v>
      </c>
      <c r="J19" s="7" t="str">
        <f aca="false">IF(I19="No",IF(AND(ISNUMBER(E19),E19&gt;=70),"YES - FALSE CONFIDENT","No"),"N/A")</f>
        <v>N/A</v>
      </c>
      <c r="K19" s="7"/>
      <c r="L19" s="7"/>
    </row>
    <row r="20" customFormat="false" ht="15" hidden="false" customHeight="false" outlineLevel="0" collapsed="false">
      <c r="A20" s="5"/>
      <c r="B20" s="6"/>
      <c r="C20" s="5"/>
      <c r="D20" s="5"/>
      <c r="E20" s="5"/>
      <c r="F20" s="5"/>
      <c r="G20" s="5"/>
      <c r="H20" s="5"/>
      <c r="I20" s="5" t="str">
        <f aca="false">IF(OR(H20="Yes",C20="",D20="out_of_scope",D20="achiral",D20=""),"N/A",IF(C20=D20,"Yes","No"))</f>
        <v>N/A</v>
      </c>
      <c r="J20" s="5" t="str">
        <f aca="false">IF(I20="No",IF(AND(ISNUMBER(E20),E20&gt;=70),"YES - FALSE CONFIDENT","No"),"N/A")</f>
        <v>N/A</v>
      </c>
      <c r="K20" s="5"/>
      <c r="L20" s="5"/>
    </row>
    <row r="21" customFormat="false" ht="15" hidden="false" customHeight="false" outlineLevel="0" collapsed="false">
      <c r="A21" s="7"/>
      <c r="B21" s="8"/>
      <c r="C21" s="7"/>
      <c r="D21" s="7"/>
      <c r="E21" s="7"/>
      <c r="F21" s="7"/>
      <c r="G21" s="7"/>
      <c r="H21" s="7"/>
      <c r="I21" s="7" t="str">
        <f aca="false">IF(OR(H21="Yes",C21="",D21="out_of_scope",D21="achiral",D21=""),"N/A",IF(C21=D21,"Yes","No"))</f>
        <v>N/A</v>
      </c>
      <c r="J21" s="7" t="str">
        <f aca="false">IF(I21="No",IF(AND(ISNUMBER(E21),E21&gt;=70),"YES - FALSE CONFIDENT","No"),"N/A")</f>
        <v>N/A</v>
      </c>
      <c r="K21" s="7"/>
      <c r="L21" s="7"/>
    </row>
    <row r="22" customFormat="false" ht="15" hidden="false" customHeight="false" outlineLevel="0" collapsed="false">
      <c r="A22" s="5"/>
      <c r="B22" s="6"/>
      <c r="C22" s="5"/>
      <c r="D22" s="5"/>
      <c r="E22" s="5"/>
      <c r="F22" s="5"/>
      <c r="G22" s="5"/>
      <c r="H22" s="5"/>
      <c r="I22" s="5" t="str">
        <f aca="false">IF(OR(H22="Yes",C22="",D22="out_of_scope",D22="achiral",D22=""),"N/A",IF(C22=D22,"Yes","No"))</f>
        <v>N/A</v>
      </c>
      <c r="J22" s="5" t="str">
        <f aca="false">IF(I22="No",IF(AND(ISNUMBER(E22),E22&gt;=70),"YES - FALSE CONFIDENT","No"),"N/A")</f>
        <v>N/A</v>
      </c>
      <c r="K22" s="5"/>
      <c r="L22" s="5"/>
    </row>
    <row r="23" customFormat="false" ht="15" hidden="false" customHeight="false" outlineLevel="0" collapsed="false">
      <c r="A23" s="7"/>
      <c r="B23" s="8"/>
      <c r="C23" s="7"/>
      <c r="D23" s="7"/>
      <c r="E23" s="7"/>
      <c r="F23" s="7"/>
      <c r="G23" s="7"/>
      <c r="H23" s="7"/>
      <c r="I23" s="7" t="str">
        <f aca="false">IF(OR(H23="Yes",C23="",D23="out_of_scope",D23="achiral",D23=""),"N/A",IF(C23=D23,"Yes","No"))</f>
        <v>N/A</v>
      </c>
      <c r="J23" s="7" t="str">
        <f aca="false">IF(I23="No",IF(AND(ISNUMBER(E23),E23&gt;=70),"YES - FALSE CONFIDENT","No"),"N/A")</f>
        <v>N/A</v>
      </c>
      <c r="K23" s="7"/>
      <c r="L23" s="7"/>
    </row>
    <row r="24" customFormat="false" ht="15" hidden="false" customHeight="false" outlineLevel="0" collapsed="false">
      <c r="A24" s="5"/>
      <c r="B24" s="6"/>
      <c r="C24" s="5"/>
      <c r="D24" s="5"/>
      <c r="E24" s="5"/>
      <c r="F24" s="5"/>
      <c r="G24" s="5"/>
      <c r="H24" s="5"/>
      <c r="I24" s="5" t="str">
        <f aca="false">IF(OR(H24="Yes",C24="",D24="out_of_scope",D24="achiral",D24=""),"N/A",IF(C24=D24,"Yes","No"))</f>
        <v>N/A</v>
      </c>
      <c r="J24" s="5" t="str">
        <f aca="false">IF(I24="No",IF(AND(ISNUMBER(E24),E24&gt;=70),"YES - FALSE CONFIDENT","No"),"N/A")</f>
        <v>N/A</v>
      </c>
      <c r="K24" s="5"/>
      <c r="L24" s="5"/>
    </row>
    <row r="25" customFormat="false" ht="15" hidden="false" customHeight="false" outlineLevel="0" collapsed="false">
      <c r="A25" s="7"/>
      <c r="B25" s="8"/>
      <c r="C25" s="7"/>
      <c r="D25" s="7"/>
      <c r="E25" s="7"/>
      <c r="F25" s="7"/>
      <c r="G25" s="7"/>
      <c r="H25" s="7"/>
      <c r="I25" s="7" t="str">
        <f aca="false">IF(OR(H25="Yes",C25="",D25="out_of_scope",D25="achiral",D25=""),"N/A",IF(C25=D25,"Yes","No"))</f>
        <v>N/A</v>
      </c>
      <c r="J25" s="7" t="str">
        <f aca="false">IF(I25="No",IF(AND(ISNUMBER(E25),E25&gt;=70),"YES - FALSE CONFIDENT","No"),"N/A")</f>
        <v>N/A</v>
      </c>
      <c r="K25" s="7"/>
      <c r="L25" s="7"/>
    </row>
    <row r="26" customFormat="false" ht="15" hidden="false" customHeight="false" outlineLevel="0" collapsed="false">
      <c r="A26" s="5"/>
      <c r="B26" s="6"/>
      <c r="C26" s="5"/>
      <c r="D26" s="5"/>
      <c r="E26" s="5"/>
      <c r="F26" s="5"/>
      <c r="G26" s="5"/>
      <c r="H26" s="5"/>
      <c r="I26" s="5" t="str">
        <f aca="false">IF(OR(H26="Yes",C26="",D26="out_of_scope",D26="achiral",D26=""),"N/A",IF(C26=D26,"Yes","No"))</f>
        <v>N/A</v>
      </c>
      <c r="J26" s="5" t="str">
        <f aca="false">IF(I26="No",IF(AND(ISNUMBER(E26),E26&gt;=70),"YES - FALSE CONFIDENT","No"),"N/A")</f>
        <v>N/A</v>
      </c>
      <c r="K26" s="5"/>
      <c r="L26" s="5"/>
    </row>
    <row r="27" customFormat="false" ht="15" hidden="false" customHeight="false" outlineLevel="0" collapsed="false">
      <c r="A27" s="7"/>
      <c r="B27" s="8"/>
      <c r="C27" s="7"/>
      <c r="D27" s="7"/>
      <c r="E27" s="7"/>
      <c r="F27" s="7"/>
      <c r="G27" s="7"/>
      <c r="H27" s="7"/>
      <c r="I27" s="7" t="str">
        <f aca="false">IF(OR(H27="Yes",C27="",D27="out_of_scope",D27="achiral",D27=""),"N/A",IF(C27=D27,"Yes","No"))</f>
        <v>N/A</v>
      </c>
      <c r="J27" s="7" t="str">
        <f aca="false">IF(I27="No",IF(AND(ISNUMBER(E27),E27&gt;=70),"YES - FALSE CONFIDENT","No"),"N/A")</f>
        <v>N/A</v>
      </c>
      <c r="K27" s="7"/>
      <c r="L27" s="7"/>
    </row>
    <row r="28" customFormat="false" ht="15" hidden="false" customHeight="false" outlineLevel="0" collapsed="false">
      <c r="A28" s="5"/>
      <c r="B28" s="6"/>
      <c r="C28" s="5"/>
      <c r="D28" s="5"/>
      <c r="E28" s="5"/>
      <c r="F28" s="5"/>
      <c r="G28" s="5"/>
      <c r="H28" s="5"/>
      <c r="I28" s="5" t="str">
        <f aca="false">IF(OR(H28="Yes",C28="",D28="out_of_scope",D28="achiral",D28=""),"N/A",IF(C28=D28,"Yes","No"))</f>
        <v>N/A</v>
      </c>
      <c r="J28" s="5" t="str">
        <f aca="false">IF(I28="No",IF(AND(ISNUMBER(E28),E28&gt;=70),"YES - FALSE CONFIDENT","No"),"N/A")</f>
        <v>N/A</v>
      </c>
      <c r="K28" s="5"/>
      <c r="L28" s="5"/>
    </row>
    <row r="29" customFormat="false" ht="15" hidden="false" customHeight="false" outlineLevel="0" collapsed="false">
      <c r="A29" s="7"/>
      <c r="B29" s="8"/>
      <c r="C29" s="7"/>
      <c r="D29" s="7"/>
      <c r="E29" s="7"/>
      <c r="F29" s="7"/>
      <c r="G29" s="7"/>
      <c r="H29" s="7"/>
      <c r="I29" s="7" t="str">
        <f aca="false">IF(OR(H29="Yes",C29="",D29="out_of_scope",D29="achiral",D29=""),"N/A",IF(C29=D29,"Yes","No"))</f>
        <v>N/A</v>
      </c>
      <c r="J29" s="7" t="str">
        <f aca="false">IF(I29="No",IF(AND(ISNUMBER(E29),E29&gt;=70),"YES - FALSE CONFIDENT","No"),"N/A")</f>
        <v>N/A</v>
      </c>
      <c r="K29" s="7"/>
      <c r="L29" s="7"/>
    </row>
    <row r="30" customFormat="false" ht="15" hidden="false" customHeight="false" outlineLevel="0" collapsed="false">
      <c r="A30" s="5"/>
      <c r="B30" s="6"/>
      <c r="C30" s="5"/>
      <c r="D30" s="5"/>
      <c r="E30" s="5"/>
      <c r="F30" s="5"/>
      <c r="G30" s="5"/>
      <c r="H30" s="5"/>
      <c r="I30" s="5" t="str">
        <f aca="false">IF(OR(H30="Yes",C30="",D30="out_of_scope",D30="achiral",D30=""),"N/A",IF(C30=D30,"Yes","No"))</f>
        <v>N/A</v>
      </c>
      <c r="J30" s="5" t="str">
        <f aca="false">IF(I30="No",IF(AND(ISNUMBER(E30),E30&gt;=70),"YES - FALSE CONFIDENT","No"),"N/A")</f>
        <v>N/A</v>
      </c>
      <c r="K30" s="5"/>
      <c r="L30" s="5"/>
    </row>
    <row r="31" customFormat="false" ht="15" hidden="false" customHeight="false" outlineLevel="0" collapsed="false">
      <c r="A31" s="7"/>
      <c r="B31" s="8"/>
      <c r="C31" s="7"/>
      <c r="D31" s="7"/>
      <c r="E31" s="7"/>
      <c r="F31" s="7"/>
      <c r="G31" s="7"/>
      <c r="H31" s="7"/>
      <c r="I31" s="7" t="str">
        <f aca="false">IF(OR(H31="Yes",C31="",D31="out_of_scope",D31="achiral",D31=""),"N/A",IF(C31=D31,"Yes","No"))</f>
        <v>N/A</v>
      </c>
      <c r="J31" s="7" t="str">
        <f aca="false">IF(I31="No",IF(AND(ISNUMBER(E31),E31&gt;=70),"YES - FALSE CONFIDENT","No"),"N/A")</f>
        <v>N/A</v>
      </c>
      <c r="K31" s="7"/>
      <c r="L31" s="7"/>
    </row>
    <row r="32" customFormat="false" ht="15" hidden="false" customHeight="false" outlineLevel="0" collapsed="false">
      <c r="A32" s="5"/>
      <c r="B32" s="6"/>
      <c r="C32" s="5"/>
      <c r="D32" s="5"/>
      <c r="E32" s="5"/>
      <c r="F32" s="5"/>
      <c r="G32" s="5"/>
      <c r="H32" s="5"/>
      <c r="I32" s="5" t="str">
        <f aca="false">IF(OR(H32="Yes",C32="",D32="out_of_scope",D32="achiral",D32=""),"N/A",IF(C32=D32,"Yes","No"))</f>
        <v>N/A</v>
      </c>
      <c r="J32" s="5" t="str">
        <f aca="false">IF(I32="No",IF(AND(ISNUMBER(E32),E32&gt;=70),"YES - FALSE CONFIDENT","No"),"N/A")</f>
        <v>N/A</v>
      </c>
      <c r="K32" s="5"/>
      <c r="L32" s="5"/>
    </row>
    <row r="33" customFormat="false" ht="15" hidden="false" customHeight="false" outlineLevel="0" collapsed="false">
      <c r="A33" s="7"/>
      <c r="B33" s="8"/>
      <c r="C33" s="7"/>
      <c r="D33" s="7"/>
      <c r="E33" s="7"/>
      <c r="F33" s="7"/>
      <c r="G33" s="7"/>
      <c r="H33" s="7"/>
      <c r="I33" s="7" t="str">
        <f aca="false">IF(OR(H33="Yes",C33="",D33="out_of_scope",D33="achiral",D33=""),"N/A",IF(C33=D33,"Yes","No"))</f>
        <v>N/A</v>
      </c>
      <c r="J33" s="7" t="str">
        <f aca="false">IF(I33="No",IF(AND(ISNUMBER(E33),E33&gt;=70),"YES - FALSE CONFIDENT","No"),"N/A")</f>
        <v>N/A</v>
      </c>
      <c r="K33" s="7"/>
      <c r="L33" s="7"/>
    </row>
    <row r="34" customFormat="false" ht="15" hidden="false" customHeight="false" outlineLevel="0" collapsed="false">
      <c r="A34" s="5"/>
      <c r="B34" s="6"/>
      <c r="C34" s="5"/>
      <c r="D34" s="5"/>
      <c r="E34" s="5"/>
      <c r="F34" s="5"/>
      <c r="G34" s="5"/>
      <c r="H34" s="5"/>
      <c r="I34" s="5" t="str">
        <f aca="false">IF(OR(H34="Yes",C34="",D34="out_of_scope",D34="achiral",D34=""),"N/A",IF(C34=D34,"Yes","No"))</f>
        <v>N/A</v>
      </c>
      <c r="J34" s="5" t="str">
        <f aca="false">IF(I34="No",IF(AND(ISNUMBER(E34),E34&gt;=70),"YES - FALSE CONFIDENT","No"),"N/A")</f>
        <v>N/A</v>
      </c>
      <c r="K34" s="5"/>
      <c r="L34" s="5"/>
    </row>
    <row r="35" customFormat="false" ht="15" hidden="false" customHeight="false" outlineLevel="0" collapsed="false">
      <c r="A35" s="7"/>
      <c r="B35" s="8"/>
      <c r="C35" s="7"/>
      <c r="D35" s="7"/>
      <c r="E35" s="7"/>
      <c r="F35" s="7"/>
      <c r="G35" s="7"/>
      <c r="H35" s="7"/>
      <c r="I35" s="7" t="str">
        <f aca="false">IF(OR(H35="Yes",C35="",D35="out_of_scope",D35="achiral",D35=""),"N/A",IF(C35=D35,"Yes","No"))</f>
        <v>N/A</v>
      </c>
      <c r="J35" s="7" t="str">
        <f aca="false">IF(I35="No",IF(AND(ISNUMBER(E35),E35&gt;=70),"YES - FALSE CONFIDENT","No"),"N/A")</f>
        <v>N/A</v>
      </c>
      <c r="K35" s="7"/>
      <c r="L35" s="7"/>
    </row>
    <row r="36" customFormat="false" ht="15" hidden="false" customHeight="false" outlineLevel="0" collapsed="false">
      <c r="A36" s="5"/>
      <c r="B36" s="6"/>
      <c r="C36" s="5"/>
      <c r="D36" s="5"/>
      <c r="E36" s="5"/>
      <c r="F36" s="5"/>
      <c r="G36" s="5"/>
      <c r="H36" s="5"/>
      <c r="I36" s="5" t="str">
        <f aca="false">IF(OR(H36="Yes",C36="",D36="out_of_scope",D36="achiral",D36=""),"N/A",IF(C36=D36,"Yes","No"))</f>
        <v>N/A</v>
      </c>
      <c r="J36" s="5" t="str">
        <f aca="false">IF(I36="No",IF(AND(ISNUMBER(E36),E36&gt;=70),"YES - FALSE CONFIDENT","No"),"N/A")</f>
        <v>N/A</v>
      </c>
      <c r="K36" s="5"/>
      <c r="L36" s="5"/>
    </row>
    <row r="37" customFormat="false" ht="15" hidden="false" customHeight="false" outlineLevel="0" collapsed="false">
      <c r="A37" s="7"/>
      <c r="B37" s="8"/>
      <c r="C37" s="7"/>
      <c r="D37" s="7"/>
      <c r="E37" s="7"/>
      <c r="F37" s="7"/>
      <c r="G37" s="7"/>
      <c r="H37" s="7"/>
      <c r="I37" s="7" t="str">
        <f aca="false">IF(OR(H37="Yes",C37="",D37="out_of_scope",D37="achiral",D37=""),"N/A",IF(C37=D37,"Yes","No"))</f>
        <v>N/A</v>
      </c>
      <c r="J37" s="7" t="str">
        <f aca="false">IF(I37="No",IF(AND(ISNUMBER(E37),E37&gt;=70),"YES - FALSE CONFIDENT","No"),"N/A")</f>
        <v>N/A</v>
      </c>
      <c r="K37" s="7"/>
      <c r="L37" s="7"/>
    </row>
    <row r="38" customFormat="false" ht="15" hidden="false" customHeight="false" outlineLevel="0" collapsed="false">
      <c r="A38" s="5"/>
      <c r="B38" s="6"/>
      <c r="C38" s="5"/>
      <c r="D38" s="5"/>
      <c r="E38" s="5"/>
      <c r="F38" s="5"/>
      <c r="G38" s="5"/>
      <c r="H38" s="5"/>
      <c r="I38" s="5" t="str">
        <f aca="false">IF(OR(H38="Yes",C38="",D38="out_of_scope",D38="achiral",D38=""),"N/A",IF(C38=D38,"Yes","No"))</f>
        <v>N/A</v>
      </c>
      <c r="J38" s="5" t="str">
        <f aca="false">IF(I38="No",IF(AND(ISNUMBER(E38),E38&gt;=70),"YES - FALSE CONFIDENT","No"),"N/A")</f>
        <v>N/A</v>
      </c>
      <c r="K38" s="5"/>
      <c r="L38" s="5"/>
    </row>
    <row r="39" customFormat="false" ht="15" hidden="false" customHeight="false" outlineLevel="0" collapsed="false">
      <c r="A39" s="7"/>
      <c r="B39" s="8"/>
      <c r="C39" s="7"/>
      <c r="D39" s="7"/>
      <c r="E39" s="7"/>
      <c r="F39" s="7"/>
      <c r="G39" s="7"/>
      <c r="H39" s="7"/>
      <c r="I39" s="7" t="str">
        <f aca="false">IF(OR(H39="Yes",C39="",D39="out_of_scope",D39="achiral",D39=""),"N/A",IF(C39=D39,"Yes","No"))</f>
        <v>N/A</v>
      </c>
      <c r="J39" s="7" t="str">
        <f aca="false">IF(I39="No",IF(AND(ISNUMBER(E39),E39&gt;=70),"YES - FALSE CONFIDENT","No"),"N/A")</f>
        <v>N/A</v>
      </c>
      <c r="K39" s="7"/>
      <c r="L39" s="7"/>
    </row>
    <row r="40" customFormat="false" ht="15" hidden="false" customHeight="false" outlineLevel="0" collapsed="false">
      <c r="A40" s="5"/>
      <c r="B40" s="6"/>
      <c r="C40" s="5"/>
      <c r="D40" s="5"/>
      <c r="E40" s="5"/>
      <c r="F40" s="5"/>
      <c r="G40" s="5"/>
      <c r="H40" s="5"/>
      <c r="I40" s="5" t="str">
        <f aca="false">IF(OR(H40="Yes",C40="",D40="out_of_scope",D40="achiral",D40=""),"N/A",IF(C40=D40,"Yes","No"))</f>
        <v>N/A</v>
      </c>
      <c r="J40" s="5" t="str">
        <f aca="false">IF(I40="No",IF(AND(ISNUMBER(E40),E40&gt;=70),"YES - FALSE CONFIDENT","No"),"N/A")</f>
        <v>N/A</v>
      </c>
      <c r="K40" s="5"/>
      <c r="L40" s="5"/>
    </row>
    <row r="41" customFormat="false" ht="15" hidden="false" customHeight="false" outlineLevel="0" collapsed="false">
      <c r="A41" s="7"/>
      <c r="B41" s="8"/>
      <c r="C41" s="7"/>
      <c r="D41" s="7"/>
      <c r="E41" s="7"/>
      <c r="F41" s="7"/>
      <c r="G41" s="7"/>
      <c r="H41" s="7"/>
      <c r="I41" s="7" t="str">
        <f aca="false">IF(OR(H41="Yes",C41="",D41="out_of_scope",D41="achiral",D41=""),"N/A",IF(C41=D41,"Yes","No"))</f>
        <v>N/A</v>
      </c>
      <c r="J41" s="7" t="str">
        <f aca="false">IF(I41="No",IF(AND(ISNUMBER(E41),E41&gt;=70),"YES - FALSE CONFIDENT","No"),"N/A")</f>
        <v>N/A</v>
      </c>
      <c r="K41" s="7"/>
      <c r="L41" s="7"/>
    </row>
    <row r="42" customFormat="false" ht="15" hidden="false" customHeight="false" outlineLevel="0" collapsed="false">
      <c r="A42" s="5"/>
      <c r="B42" s="6"/>
      <c r="C42" s="5"/>
      <c r="D42" s="5"/>
      <c r="E42" s="5"/>
      <c r="F42" s="5"/>
      <c r="G42" s="5"/>
      <c r="H42" s="5"/>
      <c r="I42" s="5" t="str">
        <f aca="false">IF(OR(H42="Yes",C42="",D42="out_of_scope",D42="achiral",D42=""),"N/A",IF(C42=D42,"Yes","No"))</f>
        <v>N/A</v>
      </c>
      <c r="J42" s="5" t="str">
        <f aca="false">IF(I42="No",IF(AND(ISNUMBER(E42),E42&gt;=70),"YES - FALSE CONFIDENT","No"),"N/A")</f>
        <v>N/A</v>
      </c>
      <c r="K42" s="5"/>
      <c r="L42" s="5"/>
    </row>
    <row r="43" customFormat="false" ht="15" hidden="false" customHeight="false" outlineLevel="0" collapsed="false">
      <c r="A43" s="7"/>
      <c r="B43" s="8"/>
      <c r="C43" s="7"/>
      <c r="D43" s="7"/>
      <c r="E43" s="7"/>
      <c r="F43" s="7"/>
      <c r="G43" s="7"/>
      <c r="H43" s="7"/>
      <c r="I43" s="7" t="str">
        <f aca="false">IF(OR(H43="Yes",C43="",D43="out_of_scope",D43="achiral",D43=""),"N/A",IF(C43=D43,"Yes","No"))</f>
        <v>N/A</v>
      </c>
      <c r="J43" s="7" t="str">
        <f aca="false">IF(I43="No",IF(AND(ISNUMBER(E43),E43&gt;=70),"YES - FALSE CONFIDENT","No"),"N/A")</f>
        <v>N/A</v>
      </c>
      <c r="K43" s="7"/>
      <c r="L43" s="7"/>
    </row>
    <row r="44" customFormat="false" ht="15" hidden="false" customHeight="false" outlineLevel="0" collapsed="false">
      <c r="A44" s="5"/>
      <c r="B44" s="6"/>
      <c r="C44" s="5"/>
      <c r="D44" s="5"/>
      <c r="E44" s="5"/>
      <c r="F44" s="5"/>
      <c r="G44" s="5"/>
      <c r="H44" s="5"/>
      <c r="I44" s="5" t="str">
        <f aca="false">IF(OR(H44="Yes",C44="",D44="out_of_scope",D44="achiral",D44=""),"N/A",IF(C44=D44,"Yes","No"))</f>
        <v>N/A</v>
      </c>
      <c r="J44" s="5" t="str">
        <f aca="false">IF(I44="No",IF(AND(ISNUMBER(E44),E44&gt;=70),"YES - FALSE CONFIDENT","No"),"N/A")</f>
        <v>N/A</v>
      </c>
      <c r="K44" s="5"/>
      <c r="L44" s="5"/>
    </row>
    <row r="45" customFormat="false" ht="15" hidden="false" customHeight="false" outlineLevel="0" collapsed="false">
      <c r="A45" s="7"/>
      <c r="B45" s="8"/>
      <c r="C45" s="7"/>
      <c r="D45" s="7"/>
      <c r="E45" s="7"/>
      <c r="F45" s="7"/>
      <c r="G45" s="7"/>
      <c r="H45" s="7"/>
      <c r="I45" s="7" t="str">
        <f aca="false">IF(OR(H45="Yes",C45="",D45="out_of_scope",D45="achiral",D45=""),"N/A",IF(C45=D45,"Yes","No"))</f>
        <v>N/A</v>
      </c>
      <c r="J45" s="7" t="str">
        <f aca="false">IF(I45="No",IF(AND(ISNUMBER(E45),E45&gt;=70),"YES - FALSE CONFIDENT","No"),"N/A")</f>
        <v>N/A</v>
      </c>
      <c r="K45" s="7"/>
      <c r="L45" s="7"/>
    </row>
    <row r="46" customFormat="false" ht="15" hidden="false" customHeight="false" outlineLevel="0" collapsed="false">
      <c r="A46" s="5"/>
      <c r="B46" s="6"/>
      <c r="C46" s="5"/>
      <c r="D46" s="5"/>
      <c r="E46" s="5"/>
      <c r="F46" s="5"/>
      <c r="G46" s="5"/>
      <c r="H46" s="5"/>
      <c r="I46" s="5" t="str">
        <f aca="false">IF(OR(H46="Yes",C46="",D46="out_of_scope",D46="achiral",D46=""),"N/A",IF(C46=D46,"Yes","No"))</f>
        <v>N/A</v>
      </c>
      <c r="J46" s="5" t="str">
        <f aca="false">IF(I46="No",IF(AND(ISNUMBER(E46),E46&gt;=70),"YES - FALSE CONFIDENT","No"),"N/A")</f>
        <v>N/A</v>
      </c>
      <c r="K46" s="5"/>
      <c r="L46" s="5"/>
    </row>
    <row r="47" customFormat="false" ht="15" hidden="false" customHeight="false" outlineLevel="0" collapsed="false">
      <c r="A47" s="7"/>
      <c r="B47" s="8"/>
      <c r="C47" s="7"/>
      <c r="D47" s="7"/>
      <c r="E47" s="7"/>
      <c r="F47" s="7"/>
      <c r="G47" s="7"/>
      <c r="H47" s="7"/>
      <c r="I47" s="7" t="str">
        <f aca="false">IF(OR(H47="Yes",C47="",D47="out_of_scope",D47="achiral",D47=""),"N/A",IF(C47=D47,"Yes","No"))</f>
        <v>N/A</v>
      </c>
      <c r="J47" s="7" t="str">
        <f aca="false">IF(I47="No",IF(AND(ISNUMBER(E47),E47&gt;=70),"YES - FALSE CONFIDENT","No"),"N/A")</f>
        <v>N/A</v>
      </c>
      <c r="K47" s="7"/>
      <c r="L47" s="7"/>
    </row>
    <row r="48" customFormat="false" ht="15" hidden="false" customHeight="false" outlineLevel="0" collapsed="false">
      <c r="A48" s="5"/>
      <c r="B48" s="6"/>
      <c r="C48" s="5"/>
      <c r="D48" s="5"/>
      <c r="E48" s="5"/>
      <c r="F48" s="5"/>
      <c r="G48" s="5"/>
      <c r="H48" s="5"/>
      <c r="I48" s="5" t="str">
        <f aca="false">IF(OR(H48="Yes",C48="",D48="out_of_scope",D48="achiral",D48=""),"N/A",IF(C48=D48,"Yes","No"))</f>
        <v>N/A</v>
      </c>
      <c r="J48" s="5" t="str">
        <f aca="false">IF(I48="No",IF(AND(ISNUMBER(E48),E48&gt;=70),"YES - FALSE CONFIDENT","No"),"N/A")</f>
        <v>N/A</v>
      </c>
      <c r="K48" s="5"/>
      <c r="L48" s="5"/>
    </row>
    <row r="49" customFormat="false" ht="15" hidden="false" customHeight="false" outlineLevel="0" collapsed="false">
      <c r="A49" s="7"/>
      <c r="B49" s="8"/>
      <c r="C49" s="7"/>
      <c r="D49" s="7"/>
      <c r="E49" s="7"/>
      <c r="F49" s="7"/>
      <c r="G49" s="7"/>
      <c r="H49" s="7"/>
      <c r="I49" s="7" t="str">
        <f aca="false">IF(OR(H49="Yes",C49="",D49="out_of_scope",D49="achiral",D49=""),"N/A",IF(C49=D49,"Yes","No"))</f>
        <v>N/A</v>
      </c>
      <c r="J49" s="7" t="str">
        <f aca="false">IF(I49="No",IF(AND(ISNUMBER(E49),E49&gt;=70),"YES - FALSE CONFIDENT","No"),"N/A")</f>
        <v>N/A</v>
      </c>
      <c r="K49" s="7"/>
      <c r="L49" s="7"/>
    </row>
    <row r="50" customFormat="false" ht="15" hidden="false" customHeight="false" outlineLevel="0" collapsed="false">
      <c r="A50" s="5"/>
      <c r="B50" s="6"/>
      <c r="C50" s="5"/>
      <c r="D50" s="5"/>
      <c r="E50" s="5"/>
      <c r="F50" s="5"/>
      <c r="G50" s="5"/>
      <c r="H50" s="5"/>
      <c r="I50" s="5" t="str">
        <f aca="false">IF(OR(H50="Yes",C50="",D50="out_of_scope",D50="achiral",D50=""),"N/A",IF(C50=D50,"Yes","No"))</f>
        <v>N/A</v>
      </c>
      <c r="J50" s="5" t="str">
        <f aca="false">IF(I50="No",IF(AND(ISNUMBER(E50),E50&gt;=70),"YES - FALSE CONFIDENT","No"),"N/A")</f>
        <v>N/A</v>
      </c>
      <c r="K50" s="5"/>
      <c r="L50" s="5"/>
    </row>
    <row r="51" customFormat="false" ht="15" hidden="false" customHeight="false" outlineLevel="0" collapsed="false">
      <c r="A51" s="7"/>
      <c r="B51" s="8"/>
      <c r="C51" s="7"/>
      <c r="D51" s="7"/>
      <c r="E51" s="7"/>
      <c r="F51" s="7"/>
      <c r="G51" s="7"/>
      <c r="H51" s="7"/>
      <c r="I51" s="7" t="str">
        <f aca="false">IF(OR(H51="Yes",C51="",D51="out_of_scope",D51="achiral",D51=""),"N/A",IF(C51=D51,"Yes","No"))</f>
        <v>N/A</v>
      </c>
      <c r="J51" s="7" t="str">
        <f aca="false">IF(I51="No",IF(AND(ISNUMBER(E51),E51&gt;=70),"YES - FALSE CONFIDENT","No"),"N/A")</f>
        <v>N/A</v>
      </c>
      <c r="K51" s="7"/>
      <c r="L51" s="7"/>
    </row>
    <row r="52" customFormat="false" ht="15" hidden="false" customHeight="false" outlineLevel="0" collapsed="false">
      <c r="A52" s="5"/>
      <c r="B52" s="6"/>
      <c r="C52" s="5"/>
      <c r="D52" s="5"/>
      <c r="E52" s="5"/>
      <c r="F52" s="5"/>
      <c r="G52" s="5"/>
      <c r="H52" s="5"/>
      <c r="I52" s="5" t="str">
        <f aca="false">IF(OR(H52="Yes",C52="",D52="out_of_scope",D52="achiral",D52=""),"N/A",IF(C52=D52,"Yes","No"))</f>
        <v>N/A</v>
      </c>
      <c r="J52" s="5" t="str">
        <f aca="false">IF(I52="No",IF(AND(ISNUMBER(E52),E52&gt;=70),"YES - FALSE CONFIDENT","No"),"N/A")</f>
        <v>N/A</v>
      </c>
      <c r="K52" s="5"/>
      <c r="L52" s="5"/>
    </row>
    <row r="53" customFormat="false" ht="15" hidden="false" customHeight="false" outlineLevel="0" collapsed="false">
      <c r="A53" s="7"/>
      <c r="B53" s="8"/>
      <c r="C53" s="7"/>
      <c r="D53" s="7"/>
      <c r="E53" s="7"/>
      <c r="F53" s="7"/>
      <c r="G53" s="7"/>
      <c r="H53" s="7"/>
      <c r="I53" s="7" t="str">
        <f aca="false">IF(OR(H53="Yes",C53="",D53="out_of_scope",D53="achiral",D53=""),"N/A",IF(C53=D53,"Yes","No"))</f>
        <v>N/A</v>
      </c>
      <c r="J53" s="7" t="str">
        <f aca="false">IF(I53="No",IF(AND(ISNUMBER(E53),E53&gt;=70),"YES - FALSE CONFIDENT","No"),"N/A")</f>
        <v>N/A</v>
      </c>
      <c r="K53" s="7"/>
      <c r="L53" s="7"/>
    </row>
    <row r="54" customFormat="false" ht="15" hidden="false" customHeight="false" outlineLevel="0" collapsed="false">
      <c r="A54" s="5"/>
      <c r="B54" s="6"/>
      <c r="C54" s="5"/>
      <c r="D54" s="5"/>
      <c r="E54" s="5"/>
      <c r="F54" s="5"/>
      <c r="G54" s="5"/>
      <c r="H54" s="5"/>
      <c r="I54" s="5" t="str">
        <f aca="false">IF(OR(H54="Yes",C54="",D54="out_of_scope",D54="achiral",D54=""),"N/A",IF(C54=D54,"Yes","No"))</f>
        <v>N/A</v>
      </c>
      <c r="J54" s="5" t="str">
        <f aca="false">IF(I54="No",IF(AND(ISNUMBER(E54),E54&gt;=70),"YES - FALSE CONFIDENT","No"),"N/A")</f>
        <v>N/A</v>
      </c>
      <c r="K54" s="5"/>
      <c r="L54" s="5"/>
    </row>
    <row r="55" customFormat="false" ht="15" hidden="false" customHeight="false" outlineLevel="0" collapsed="false">
      <c r="A55" s="7"/>
      <c r="B55" s="8"/>
      <c r="C55" s="7"/>
      <c r="D55" s="7"/>
      <c r="E55" s="7"/>
      <c r="F55" s="7"/>
      <c r="G55" s="7"/>
      <c r="H55" s="7"/>
      <c r="I55" s="7" t="str">
        <f aca="false">IF(OR(H55="Yes",C55="",D55="out_of_scope",D55="achiral",D55=""),"N/A",IF(C55=D55,"Yes","No"))</f>
        <v>N/A</v>
      </c>
      <c r="J55" s="7" t="str">
        <f aca="false">IF(I55="No",IF(AND(ISNUMBER(E55),E55&gt;=70),"YES - FALSE CONFIDENT","No"),"N/A")</f>
        <v>N/A</v>
      </c>
      <c r="K55" s="7"/>
      <c r="L55" s="7"/>
    </row>
    <row r="56" customFormat="false" ht="15" hidden="false" customHeight="false" outlineLevel="0" collapsed="false">
      <c r="A56" s="5"/>
      <c r="B56" s="6"/>
      <c r="C56" s="5"/>
      <c r="D56" s="5"/>
      <c r="E56" s="5"/>
      <c r="F56" s="5"/>
      <c r="G56" s="5"/>
      <c r="H56" s="5"/>
      <c r="I56" s="5" t="str">
        <f aca="false">IF(OR(H56="Yes",C56="",D56="out_of_scope",D56="achiral",D56=""),"N/A",IF(C56=D56,"Yes","No"))</f>
        <v>N/A</v>
      </c>
      <c r="J56" s="5" t="str">
        <f aca="false">IF(I56="No",IF(AND(ISNUMBER(E56),E56&gt;=70),"YES - FALSE CONFIDENT","No"),"N/A")</f>
        <v>N/A</v>
      </c>
      <c r="K56" s="5"/>
      <c r="L56" s="5"/>
    </row>
    <row r="57" customFormat="false" ht="15" hidden="false" customHeight="false" outlineLevel="0" collapsed="false">
      <c r="A57" s="7"/>
      <c r="B57" s="8"/>
      <c r="C57" s="7"/>
      <c r="D57" s="7"/>
      <c r="E57" s="7"/>
      <c r="F57" s="7"/>
      <c r="G57" s="7"/>
      <c r="H57" s="7"/>
      <c r="I57" s="7" t="str">
        <f aca="false">IF(OR(H57="Yes",C57="",D57="out_of_scope",D57="achiral",D57=""),"N/A",IF(C57=D57,"Yes","No"))</f>
        <v>N/A</v>
      </c>
      <c r="J57" s="7" t="str">
        <f aca="false">IF(I57="No",IF(AND(ISNUMBER(E57),E57&gt;=70),"YES - FALSE CONFIDENT","No"),"N/A")</f>
        <v>N/A</v>
      </c>
      <c r="K57" s="7"/>
      <c r="L57" s="7"/>
    </row>
    <row r="58" customFormat="false" ht="15" hidden="false" customHeight="false" outlineLevel="0" collapsed="false">
      <c r="A58" s="5"/>
      <c r="B58" s="6"/>
      <c r="C58" s="5"/>
      <c r="D58" s="5"/>
      <c r="E58" s="5"/>
      <c r="F58" s="5"/>
      <c r="G58" s="5"/>
      <c r="H58" s="5"/>
      <c r="I58" s="5" t="str">
        <f aca="false">IF(OR(H58="Yes",C58="",D58="out_of_scope",D58="achiral",D58=""),"N/A",IF(C58=D58,"Yes","No"))</f>
        <v>N/A</v>
      </c>
      <c r="J58" s="5" t="str">
        <f aca="false">IF(I58="No",IF(AND(ISNUMBER(E58),E58&gt;=70),"YES - FALSE CONFIDENT","No"),"N/A")</f>
        <v>N/A</v>
      </c>
      <c r="K58" s="5"/>
      <c r="L58" s="5"/>
    </row>
    <row r="59" customFormat="false" ht="15" hidden="false" customHeight="false" outlineLevel="0" collapsed="false">
      <c r="A59" s="7"/>
      <c r="B59" s="8"/>
      <c r="C59" s="7"/>
      <c r="D59" s="7"/>
      <c r="E59" s="7"/>
      <c r="F59" s="7"/>
      <c r="G59" s="7"/>
      <c r="H59" s="7"/>
      <c r="I59" s="7" t="str">
        <f aca="false">IF(OR(H59="Yes",C59="",D59="out_of_scope",D59="achiral",D59=""),"N/A",IF(C59=D59,"Yes","No"))</f>
        <v>N/A</v>
      </c>
      <c r="J59" s="7" t="str">
        <f aca="false">IF(I59="No",IF(AND(ISNUMBER(E59),E59&gt;=70),"YES - FALSE CONFIDENT","No"),"N/A")</f>
        <v>N/A</v>
      </c>
      <c r="K59" s="7"/>
      <c r="L59" s="7"/>
    </row>
    <row r="60" customFormat="false" ht="15" hidden="false" customHeight="false" outlineLevel="0" collapsed="false">
      <c r="A60" s="5"/>
      <c r="B60" s="6"/>
      <c r="C60" s="5"/>
      <c r="D60" s="5"/>
      <c r="E60" s="5"/>
      <c r="F60" s="5"/>
      <c r="G60" s="5"/>
      <c r="H60" s="5"/>
      <c r="I60" s="5" t="str">
        <f aca="false">IF(OR(H60="Yes",C60="",D60="out_of_scope",D60="achiral",D60=""),"N/A",IF(C60=D60,"Yes","No"))</f>
        <v>N/A</v>
      </c>
      <c r="J60" s="5" t="str">
        <f aca="false">IF(I60="No",IF(AND(ISNUMBER(E60),E60&gt;=70),"YES - FALSE CONFIDENT","No"),"N/A")</f>
        <v>N/A</v>
      </c>
      <c r="K60" s="5"/>
      <c r="L60" s="5"/>
    </row>
    <row r="61" customFormat="false" ht="15" hidden="false" customHeight="false" outlineLevel="0" collapsed="false">
      <c r="A61" s="7"/>
      <c r="B61" s="8"/>
      <c r="C61" s="7"/>
      <c r="D61" s="7"/>
      <c r="E61" s="7"/>
      <c r="F61" s="7"/>
      <c r="G61" s="7"/>
      <c r="H61" s="7"/>
      <c r="I61" s="7" t="str">
        <f aca="false">IF(OR(H61="Yes",C61="",D61="out_of_scope",D61="achiral",D61=""),"N/A",IF(C61=D61,"Yes","No"))</f>
        <v>N/A</v>
      </c>
      <c r="J61" s="7" t="str">
        <f aca="false">IF(I61="No",IF(AND(ISNUMBER(E61),E61&gt;=70),"YES - FALSE CONFIDENT","No"),"N/A")</f>
        <v>N/A</v>
      </c>
      <c r="K61" s="7"/>
      <c r="L61" s="7"/>
    </row>
    <row r="62" customFormat="false" ht="15" hidden="false" customHeight="false" outlineLevel="0" collapsed="false">
      <c r="A62" s="5"/>
      <c r="B62" s="6"/>
      <c r="C62" s="5"/>
      <c r="D62" s="5"/>
      <c r="E62" s="5"/>
      <c r="F62" s="5"/>
      <c r="G62" s="5"/>
      <c r="H62" s="5"/>
      <c r="I62" s="5" t="str">
        <f aca="false">IF(OR(H62="Yes",C62="",D62="out_of_scope",D62="achiral",D62=""),"N/A",IF(C62=D62,"Yes","No"))</f>
        <v>N/A</v>
      </c>
      <c r="J62" s="5" t="str">
        <f aca="false">IF(I62="No",IF(AND(ISNUMBER(E62),E62&gt;=70),"YES - FALSE CONFIDENT","No"),"N/A")</f>
        <v>N/A</v>
      </c>
      <c r="K62" s="5"/>
      <c r="L62" s="5"/>
    </row>
    <row r="63" customFormat="false" ht="15" hidden="false" customHeight="false" outlineLevel="0" collapsed="false">
      <c r="A63" s="7"/>
      <c r="B63" s="8"/>
      <c r="C63" s="7"/>
      <c r="D63" s="7"/>
      <c r="E63" s="7"/>
      <c r="F63" s="7"/>
      <c r="G63" s="7"/>
      <c r="H63" s="7"/>
      <c r="I63" s="7" t="str">
        <f aca="false">IF(OR(H63="Yes",C63="",D63="out_of_scope",D63="achiral",D63=""),"N/A",IF(C63=D63,"Yes","No"))</f>
        <v>N/A</v>
      </c>
      <c r="J63" s="7" t="str">
        <f aca="false">IF(I63="No",IF(AND(ISNUMBER(E63),E63&gt;=70),"YES - FALSE CONFIDENT","No"),"N/A")</f>
        <v>N/A</v>
      </c>
      <c r="K63" s="7"/>
      <c r="L63" s="7"/>
    </row>
    <row r="64" customFormat="false" ht="15" hidden="false" customHeight="false" outlineLevel="0" collapsed="false">
      <c r="A64" s="5"/>
      <c r="B64" s="6"/>
      <c r="C64" s="5"/>
      <c r="D64" s="5"/>
      <c r="E64" s="5"/>
      <c r="F64" s="5"/>
      <c r="G64" s="5"/>
      <c r="H64" s="5"/>
      <c r="I64" s="5" t="str">
        <f aca="false">IF(OR(H64="Yes",C64="",D64="out_of_scope",D64="achiral",D64=""),"N/A",IF(C64=D64,"Yes","No"))</f>
        <v>N/A</v>
      </c>
      <c r="J64" s="5" t="str">
        <f aca="false">IF(I64="No",IF(AND(ISNUMBER(E64),E64&gt;=70),"YES - FALSE CONFIDENT","No"),"N/A")</f>
        <v>N/A</v>
      </c>
      <c r="K64" s="5"/>
      <c r="L64" s="5"/>
    </row>
    <row r="65" customFormat="false" ht="15" hidden="false" customHeight="false" outlineLevel="0" collapsed="false">
      <c r="A65" s="7"/>
      <c r="B65" s="8"/>
      <c r="C65" s="7"/>
      <c r="D65" s="7"/>
      <c r="E65" s="7"/>
      <c r="F65" s="7"/>
      <c r="G65" s="7"/>
      <c r="H65" s="7"/>
      <c r="I65" s="7" t="str">
        <f aca="false">IF(OR(H65="Yes",C65="",D65="out_of_scope",D65="achiral",D65=""),"N/A",IF(C65=D65,"Yes","No"))</f>
        <v>N/A</v>
      </c>
      <c r="J65" s="7" t="str">
        <f aca="false">IF(I65="No",IF(AND(ISNUMBER(E65),E65&gt;=70),"YES - FALSE CONFIDENT","No"),"N/A")</f>
        <v>N/A</v>
      </c>
      <c r="K65" s="7"/>
      <c r="L65" s="7"/>
    </row>
    <row r="66" customFormat="false" ht="15" hidden="false" customHeight="false" outlineLevel="0" collapsed="false">
      <c r="A66" s="5"/>
      <c r="B66" s="6"/>
      <c r="C66" s="5"/>
      <c r="D66" s="5"/>
      <c r="E66" s="5"/>
      <c r="F66" s="5"/>
      <c r="G66" s="5"/>
      <c r="H66" s="5"/>
      <c r="I66" s="5" t="str">
        <f aca="false">IF(OR(H66="Yes",C66="",D66="out_of_scope",D66="achiral",D66=""),"N/A",IF(C66=D66,"Yes","No"))</f>
        <v>N/A</v>
      </c>
      <c r="J66" s="5" t="str">
        <f aca="false">IF(I66="No",IF(AND(ISNUMBER(E66),E66&gt;=70),"YES - FALSE CONFIDENT","No"),"N/A")</f>
        <v>N/A</v>
      </c>
      <c r="K66" s="5"/>
      <c r="L66" s="5"/>
    </row>
    <row r="67" customFormat="false" ht="15" hidden="false" customHeight="false" outlineLevel="0" collapsed="false">
      <c r="A67" s="7"/>
      <c r="B67" s="8"/>
      <c r="C67" s="7"/>
      <c r="D67" s="7"/>
      <c r="E67" s="7"/>
      <c r="F67" s="7"/>
      <c r="G67" s="7"/>
      <c r="H67" s="7"/>
      <c r="I67" s="7" t="str">
        <f aca="false">IF(OR(H67="Yes",C67="",D67="out_of_scope",D67="achiral",D67=""),"N/A",IF(C67=D67,"Yes","No"))</f>
        <v>N/A</v>
      </c>
      <c r="J67" s="7" t="str">
        <f aca="false">IF(I67="No",IF(AND(ISNUMBER(E67),E67&gt;=70),"YES - FALSE CONFIDENT","No"),"N/A")</f>
        <v>N/A</v>
      </c>
      <c r="K67" s="7"/>
      <c r="L67" s="7"/>
    </row>
    <row r="68" customFormat="false" ht="15" hidden="false" customHeight="false" outlineLevel="0" collapsed="false">
      <c r="A68" s="5"/>
      <c r="B68" s="6"/>
      <c r="C68" s="5"/>
      <c r="D68" s="5"/>
      <c r="E68" s="5"/>
      <c r="F68" s="5"/>
      <c r="G68" s="5"/>
      <c r="H68" s="5"/>
      <c r="I68" s="5" t="str">
        <f aca="false">IF(OR(H68="Yes",C68="",D68="out_of_scope",D68="achiral",D68=""),"N/A",IF(C68=D68,"Yes","No"))</f>
        <v>N/A</v>
      </c>
      <c r="J68" s="5" t="str">
        <f aca="false">IF(I68="No",IF(AND(ISNUMBER(E68),E68&gt;=70),"YES - FALSE CONFIDENT","No"),"N/A")</f>
        <v>N/A</v>
      </c>
      <c r="K68" s="5"/>
      <c r="L68" s="5"/>
    </row>
    <row r="69" customFormat="false" ht="15" hidden="false" customHeight="false" outlineLevel="0" collapsed="false">
      <c r="A69" s="7"/>
      <c r="B69" s="8"/>
      <c r="C69" s="7"/>
      <c r="D69" s="7"/>
      <c r="E69" s="7"/>
      <c r="F69" s="7"/>
      <c r="G69" s="7"/>
      <c r="H69" s="7"/>
      <c r="I69" s="7" t="str">
        <f aca="false">IF(OR(H69="Yes",C69="",D69="out_of_scope",D69="achiral",D69=""),"N/A",IF(C69=D69,"Yes","No"))</f>
        <v>N/A</v>
      </c>
      <c r="J69" s="7" t="str">
        <f aca="false">IF(I69="No",IF(AND(ISNUMBER(E69),E69&gt;=70),"YES - FALSE CONFIDENT","No"),"N/A")</f>
        <v>N/A</v>
      </c>
      <c r="K69" s="7"/>
      <c r="L69" s="7"/>
    </row>
    <row r="70" customFormat="false" ht="15" hidden="false" customHeight="false" outlineLevel="0" collapsed="false">
      <c r="A70" s="5"/>
      <c r="B70" s="6"/>
      <c r="C70" s="5"/>
      <c r="D70" s="5"/>
      <c r="E70" s="5"/>
      <c r="F70" s="5"/>
      <c r="G70" s="5"/>
      <c r="H70" s="5"/>
      <c r="I70" s="5" t="str">
        <f aca="false">IF(OR(H70="Yes",C70="",D70="out_of_scope",D70="achiral",D70=""),"N/A",IF(C70=D70,"Yes","No"))</f>
        <v>N/A</v>
      </c>
      <c r="J70" s="5" t="str">
        <f aca="false">IF(I70="No",IF(AND(ISNUMBER(E70),E70&gt;=70),"YES - FALSE CONFIDENT","No"),"N/A")</f>
        <v>N/A</v>
      </c>
      <c r="K70" s="5"/>
      <c r="L70" s="5"/>
    </row>
    <row r="71" customFormat="false" ht="15" hidden="false" customHeight="false" outlineLevel="0" collapsed="false">
      <c r="A71" s="7"/>
      <c r="B71" s="8"/>
      <c r="C71" s="7"/>
      <c r="D71" s="7"/>
      <c r="E71" s="7"/>
      <c r="F71" s="7"/>
      <c r="G71" s="7"/>
      <c r="H71" s="7"/>
      <c r="I71" s="7" t="str">
        <f aca="false">IF(OR(H71="Yes",C71="",D71="out_of_scope",D71="achiral",D71=""),"N/A",IF(C71=D71,"Yes","No"))</f>
        <v>N/A</v>
      </c>
      <c r="J71" s="7" t="str">
        <f aca="false">IF(I71="No",IF(AND(ISNUMBER(E71),E71&gt;=70),"YES - FALSE CONFIDENT","No"),"N/A")</f>
        <v>N/A</v>
      </c>
      <c r="K71" s="7"/>
      <c r="L71" s="7"/>
    </row>
    <row r="72" customFormat="false" ht="15" hidden="false" customHeight="false" outlineLevel="0" collapsed="false">
      <c r="A72" s="5"/>
      <c r="B72" s="6"/>
      <c r="C72" s="5"/>
      <c r="D72" s="5"/>
      <c r="E72" s="5"/>
      <c r="F72" s="5"/>
      <c r="G72" s="5"/>
      <c r="H72" s="5"/>
      <c r="I72" s="5" t="str">
        <f aca="false">IF(OR(H72="Yes",C72="",D72="out_of_scope",D72="achiral",D72=""),"N/A",IF(C72=D72,"Yes","No"))</f>
        <v>N/A</v>
      </c>
      <c r="J72" s="5" t="str">
        <f aca="false">IF(I72="No",IF(AND(ISNUMBER(E72),E72&gt;=70),"YES - FALSE CONFIDENT","No"),"N/A")</f>
        <v>N/A</v>
      </c>
      <c r="K72" s="5"/>
      <c r="L72" s="5"/>
    </row>
    <row r="73" customFormat="false" ht="15" hidden="false" customHeight="false" outlineLevel="0" collapsed="false">
      <c r="A73" s="7"/>
      <c r="B73" s="8"/>
      <c r="C73" s="7"/>
      <c r="D73" s="7"/>
      <c r="E73" s="7"/>
      <c r="F73" s="7"/>
      <c r="G73" s="7"/>
      <c r="H73" s="7"/>
      <c r="I73" s="7" t="str">
        <f aca="false">IF(OR(H73="Yes",C73="",D73="out_of_scope",D73="achiral",D73=""),"N/A",IF(C73=D73,"Yes","No"))</f>
        <v>N/A</v>
      </c>
      <c r="J73" s="7" t="str">
        <f aca="false">IF(I73="No",IF(AND(ISNUMBER(E73),E73&gt;=70),"YES - FALSE CONFIDENT","No"),"N/A")</f>
        <v>N/A</v>
      </c>
      <c r="K73" s="7"/>
      <c r="L73" s="7"/>
    </row>
    <row r="74" customFormat="false" ht="15" hidden="false" customHeight="false" outlineLevel="0" collapsed="false">
      <c r="A74" s="5"/>
      <c r="B74" s="6"/>
      <c r="C74" s="5"/>
      <c r="D74" s="5"/>
      <c r="E74" s="5"/>
      <c r="F74" s="5"/>
      <c r="G74" s="5"/>
      <c r="H74" s="5"/>
      <c r="I74" s="5" t="str">
        <f aca="false">IF(OR(H74="Yes",C74="",D74="out_of_scope",D74="achiral",D74=""),"N/A",IF(C74=D74,"Yes","No"))</f>
        <v>N/A</v>
      </c>
      <c r="J74" s="5" t="str">
        <f aca="false">IF(I74="No",IF(AND(ISNUMBER(E74),E74&gt;=70),"YES - FALSE CONFIDENT","No"),"N/A")</f>
        <v>N/A</v>
      </c>
      <c r="K74" s="5"/>
      <c r="L74" s="5"/>
    </row>
    <row r="75" customFormat="false" ht="15" hidden="false" customHeight="false" outlineLevel="0" collapsed="false">
      <c r="A75" s="7"/>
      <c r="B75" s="8"/>
      <c r="C75" s="7"/>
      <c r="D75" s="7"/>
      <c r="E75" s="7"/>
      <c r="F75" s="7"/>
      <c r="G75" s="7"/>
      <c r="H75" s="7"/>
      <c r="I75" s="7" t="str">
        <f aca="false">IF(OR(H75="Yes",C75="",D75="out_of_scope",D75="achiral",D75=""),"N/A",IF(C75=D75,"Yes","No"))</f>
        <v>N/A</v>
      </c>
      <c r="J75" s="7" t="str">
        <f aca="false">IF(I75="No",IF(AND(ISNUMBER(E75),E75&gt;=70),"YES - FALSE CONFIDENT","No"),"N/A")</f>
        <v>N/A</v>
      </c>
      <c r="K75" s="7"/>
      <c r="L75" s="7"/>
    </row>
    <row r="76" customFormat="false" ht="15" hidden="false" customHeight="false" outlineLevel="0" collapsed="false">
      <c r="A76" s="5"/>
      <c r="B76" s="6"/>
      <c r="C76" s="5"/>
      <c r="D76" s="5"/>
      <c r="E76" s="5"/>
      <c r="F76" s="5"/>
      <c r="G76" s="5"/>
      <c r="H76" s="5"/>
      <c r="I76" s="5" t="str">
        <f aca="false">IF(OR(H76="Yes",C76="",D76="out_of_scope",D76="achiral",D76=""),"N/A",IF(C76=D76,"Yes","No"))</f>
        <v>N/A</v>
      </c>
      <c r="J76" s="5" t="str">
        <f aca="false">IF(I76="No",IF(AND(ISNUMBER(E76),E76&gt;=70),"YES - FALSE CONFIDENT","No"),"N/A")</f>
        <v>N/A</v>
      </c>
      <c r="K76" s="5"/>
      <c r="L76" s="5"/>
    </row>
    <row r="77" customFormat="false" ht="15" hidden="false" customHeight="false" outlineLevel="0" collapsed="false">
      <c r="A77" s="7"/>
      <c r="B77" s="8"/>
      <c r="C77" s="7"/>
      <c r="D77" s="7"/>
      <c r="E77" s="7"/>
      <c r="F77" s="7"/>
      <c r="G77" s="7"/>
      <c r="H77" s="7"/>
      <c r="I77" s="7" t="str">
        <f aca="false">IF(OR(H77="Yes",C77="",D77="out_of_scope",D77="achiral",D77=""),"N/A",IF(C77=D77,"Yes","No"))</f>
        <v>N/A</v>
      </c>
      <c r="J77" s="7" t="str">
        <f aca="false">IF(I77="No",IF(AND(ISNUMBER(E77),E77&gt;=70),"YES - FALSE CONFIDENT","No"),"N/A")</f>
        <v>N/A</v>
      </c>
      <c r="K77" s="7"/>
      <c r="L77" s="7"/>
    </row>
    <row r="78" customFormat="false" ht="15" hidden="false" customHeight="false" outlineLevel="0" collapsed="false">
      <c r="A78" s="5"/>
      <c r="B78" s="6"/>
      <c r="C78" s="5"/>
      <c r="D78" s="5"/>
      <c r="E78" s="5"/>
      <c r="F78" s="5"/>
      <c r="G78" s="5"/>
      <c r="H78" s="5"/>
      <c r="I78" s="5" t="str">
        <f aca="false">IF(OR(H78="Yes",C78="",D78="out_of_scope",D78="achiral",D78=""),"N/A",IF(C78=D78,"Yes","No"))</f>
        <v>N/A</v>
      </c>
      <c r="J78" s="5" t="str">
        <f aca="false">IF(I78="No",IF(AND(ISNUMBER(E78),E78&gt;=70),"YES - FALSE CONFIDENT","No"),"N/A")</f>
        <v>N/A</v>
      </c>
      <c r="K78" s="5"/>
      <c r="L78" s="5"/>
    </row>
    <row r="79" customFormat="false" ht="15" hidden="false" customHeight="false" outlineLevel="0" collapsed="false">
      <c r="A79" s="7"/>
      <c r="B79" s="8"/>
      <c r="C79" s="7"/>
      <c r="D79" s="7"/>
      <c r="E79" s="7"/>
      <c r="F79" s="7"/>
      <c r="G79" s="7"/>
      <c r="H79" s="7"/>
      <c r="I79" s="7" t="str">
        <f aca="false">IF(OR(H79="Yes",C79="",D79="out_of_scope",D79="achiral",D79=""),"N/A",IF(C79=D79,"Yes","No"))</f>
        <v>N/A</v>
      </c>
      <c r="J79" s="7" t="str">
        <f aca="false">IF(I79="No",IF(AND(ISNUMBER(E79),E79&gt;=70),"YES - FALSE CONFIDENT","No"),"N/A")</f>
        <v>N/A</v>
      </c>
      <c r="K79" s="7"/>
      <c r="L79" s="7"/>
    </row>
    <row r="80" customFormat="false" ht="15" hidden="false" customHeight="false" outlineLevel="0" collapsed="false">
      <c r="A80" s="5"/>
      <c r="B80" s="6"/>
      <c r="C80" s="5"/>
      <c r="D80" s="5"/>
      <c r="E80" s="5"/>
      <c r="F80" s="5"/>
      <c r="G80" s="5"/>
      <c r="H80" s="5"/>
      <c r="I80" s="5" t="str">
        <f aca="false">IF(OR(H80="Yes",C80="",D80="out_of_scope",D80="achiral",D80=""),"N/A",IF(C80=D80,"Yes","No"))</f>
        <v>N/A</v>
      </c>
      <c r="J80" s="5" t="str">
        <f aca="false">IF(I80="No",IF(AND(ISNUMBER(E80),E80&gt;=70),"YES - FALSE CONFIDENT","No"),"N/A")</f>
        <v>N/A</v>
      </c>
      <c r="K80" s="5"/>
      <c r="L80" s="5"/>
    </row>
    <row r="81" customFormat="false" ht="15" hidden="false" customHeight="false" outlineLevel="0" collapsed="false">
      <c r="A81" s="7"/>
      <c r="B81" s="8"/>
      <c r="C81" s="7"/>
      <c r="D81" s="7"/>
      <c r="E81" s="7"/>
      <c r="F81" s="7"/>
      <c r="G81" s="7"/>
      <c r="H81" s="7"/>
      <c r="I81" s="7" t="str">
        <f aca="false">IF(OR(H81="Yes",C81="",D81="out_of_scope",D81="achiral",D81=""),"N/A",IF(C81=D81,"Yes","No"))</f>
        <v>N/A</v>
      </c>
      <c r="J81" s="7" t="str">
        <f aca="false">IF(I81="No",IF(AND(ISNUMBER(E81),E81&gt;=70),"YES - FALSE CONFIDENT","No"),"N/A")</f>
        <v>N/A</v>
      </c>
      <c r="K81" s="7"/>
      <c r="L81" s="7"/>
    </row>
    <row r="82" customFormat="false" ht="15" hidden="false" customHeight="false" outlineLevel="0" collapsed="false">
      <c r="A82" s="5"/>
      <c r="B82" s="6"/>
      <c r="C82" s="5"/>
      <c r="D82" s="5"/>
      <c r="E82" s="5"/>
      <c r="F82" s="5"/>
      <c r="G82" s="5"/>
      <c r="H82" s="5"/>
      <c r="I82" s="5" t="str">
        <f aca="false">IF(OR(H82="Yes",C82="",D82="out_of_scope",D82="achiral",D82=""),"N/A",IF(C82=D82,"Yes","No"))</f>
        <v>N/A</v>
      </c>
      <c r="J82" s="5" t="str">
        <f aca="false">IF(I82="No",IF(AND(ISNUMBER(E82),E82&gt;=70),"YES - FALSE CONFIDENT","No"),"N/A")</f>
        <v>N/A</v>
      </c>
      <c r="K82" s="5"/>
      <c r="L82" s="5"/>
    </row>
    <row r="83" customFormat="false" ht="15" hidden="false" customHeight="false" outlineLevel="0" collapsed="false">
      <c r="A83" s="7"/>
      <c r="B83" s="8"/>
      <c r="C83" s="7"/>
      <c r="D83" s="7"/>
      <c r="E83" s="7"/>
      <c r="F83" s="7"/>
      <c r="G83" s="7"/>
      <c r="H83" s="7"/>
      <c r="I83" s="7" t="str">
        <f aca="false">IF(OR(H83="Yes",C83="",D83="out_of_scope",D83="achiral",D83=""),"N/A",IF(C83=D83,"Yes","No"))</f>
        <v>N/A</v>
      </c>
      <c r="J83" s="7" t="str">
        <f aca="false">IF(I83="No",IF(AND(ISNUMBER(E83),E83&gt;=70),"YES - FALSE CONFIDENT","No"),"N/A")</f>
        <v>N/A</v>
      </c>
      <c r="K83" s="7"/>
      <c r="L83" s="7"/>
    </row>
    <row r="84" customFormat="false" ht="15" hidden="false" customHeight="false" outlineLevel="0" collapsed="false">
      <c r="A84" s="5"/>
      <c r="B84" s="6"/>
      <c r="C84" s="5"/>
      <c r="D84" s="5"/>
      <c r="E84" s="5"/>
      <c r="F84" s="5"/>
      <c r="G84" s="5"/>
      <c r="H84" s="5"/>
      <c r="I84" s="5" t="str">
        <f aca="false">IF(OR(H84="Yes",C84="",D84="out_of_scope",D84="achiral",D84=""),"N/A",IF(C84=D84,"Yes","No"))</f>
        <v>N/A</v>
      </c>
      <c r="J84" s="5" t="str">
        <f aca="false">IF(I84="No",IF(AND(ISNUMBER(E84),E84&gt;=70),"YES - FALSE CONFIDENT","No"),"N/A")</f>
        <v>N/A</v>
      </c>
      <c r="K84" s="5"/>
      <c r="L84" s="5"/>
    </row>
    <row r="85" customFormat="false" ht="15" hidden="false" customHeight="false" outlineLevel="0" collapsed="false">
      <c r="A85" s="7"/>
      <c r="B85" s="8"/>
      <c r="C85" s="7"/>
      <c r="D85" s="7"/>
      <c r="E85" s="7"/>
      <c r="F85" s="7"/>
      <c r="G85" s="7"/>
      <c r="H85" s="7"/>
      <c r="I85" s="7" t="str">
        <f aca="false">IF(OR(H85="Yes",C85="",D85="out_of_scope",D85="achiral",D85=""),"N/A",IF(C85=D85,"Yes","No"))</f>
        <v>N/A</v>
      </c>
      <c r="J85" s="7" t="str">
        <f aca="false">IF(I85="No",IF(AND(ISNUMBER(E85),E85&gt;=70),"YES - FALSE CONFIDENT","No"),"N/A")</f>
        <v>N/A</v>
      </c>
      <c r="K85" s="7"/>
      <c r="L85" s="7"/>
    </row>
    <row r="86" customFormat="false" ht="15" hidden="false" customHeight="false" outlineLevel="0" collapsed="false">
      <c r="A86" s="5"/>
      <c r="B86" s="6"/>
      <c r="C86" s="5"/>
      <c r="D86" s="5"/>
      <c r="E86" s="5"/>
      <c r="F86" s="5"/>
      <c r="G86" s="5"/>
      <c r="H86" s="5"/>
      <c r="I86" s="5" t="str">
        <f aca="false">IF(OR(H86="Yes",C86="",D86="out_of_scope",D86="achiral",D86=""),"N/A",IF(C86=D86,"Yes","No"))</f>
        <v>N/A</v>
      </c>
      <c r="J86" s="5" t="str">
        <f aca="false">IF(I86="No",IF(AND(ISNUMBER(E86),E86&gt;=70),"YES - FALSE CONFIDENT","No"),"N/A")</f>
        <v>N/A</v>
      </c>
      <c r="K86" s="5"/>
      <c r="L86" s="5"/>
    </row>
    <row r="87" customFormat="false" ht="15" hidden="false" customHeight="false" outlineLevel="0" collapsed="false">
      <c r="A87" s="7"/>
      <c r="B87" s="8"/>
      <c r="C87" s="7"/>
      <c r="D87" s="7"/>
      <c r="E87" s="7"/>
      <c r="F87" s="7"/>
      <c r="G87" s="7"/>
      <c r="H87" s="7"/>
      <c r="I87" s="7" t="str">
        <f aca="false">IF(OR(H87="Yes",C87="",D87="out_of_scope",D87="achiral",D87=""),"N/A",IF(C87=D87,"Yes","No"))</f>
        <v>N/A</v>
      </c>
      <c r="J87" s="7" t="str">
        <f aca="false">IF(I87="No",IF(AND(ISNUMBER(E87),E87&gt;=70),"YES - FALSE CONFIDENT","No"),"N/A")</f>
        <v>N/A</v>
      </c>
      <c r="K87" s="7"/>
      <c r="L87" s="7"/>
    </row>
    <row r="88" customFormat="false" ht="15" hidden="false" customHeight="false" outlineLevel="0" collapsed="false">
      <c r="A88" s="5"/>
      <c r="B88" s="6"/>
      <c r="C88" s="5"/>
      <c r="D88" s="5"/>
      <c r="E88" s="5"/>
      <c r="F88" s="5"/>
      <c r="G88" s="5"/>
      <c r="H88" s="5"/>
      <c r="I88" s="5" t="str">
        <f aca="false">IF(OR(H88="Yes",C88="",D88="out_of_scope",D88="achiral",D88=""),"N/A",IF(C88=D88,"Yes","No"))</f>
        <v>N/A</v>
      </c>
      <c r="J88" s="5" t="str">
        <f aca="false">IF(I88="No",IF(AND(ISNUMBER(E88),E88&gt;=70),"YES - FALSE CONFIDENT","No"),"N/A")</f>
        <v>N/A</v>
      </c>
      <c r="K88" s="5"/>
      <c r="L88" s="5"/>
    </row>
    <row r="89" customFormat="false" ht="15" hidden="false" customHeight="false" outlineLevel="0" collapsed="false">
      <c r="A89" s="7"/>
      <c r="B89" s="8"/>
      <c r="C89" s="7"/>
      <c r="D89" s="7"/>
      <c r="E89" s="7"/>
      <c r="F89" s="7"/>
      <c r="G89" s="7"/>
      <c r="H89" s="7"/>
      <c r="I89" s="7" t="str">
        <f aca="false">IF(OR(H89="Yes",C89="",D89="out_of_scope",D89="achiral",D89=""),"N/A",IF(C89=D89,"Yes","No"))</f>
        <v>N/A</v>
      </c>
      <c r="J89" s="7" t="str">
        <f aca="false">IF(I89="No",IF(AND(ISNUMBER(E89),E89&gt;=70),"YES - FALSE CONFIDENT","No"),"N/A")</f>
        <v>N/A</v>
      </c>
      <c r="K89" s="7"/>
      <c r="L89" s="7"/>
    </row>
    <row r="90" customFormat="false" ht="15" hidden="false" customHeight="false" outlineLevel="0" collapsed="false">
      <c r="A90" s="5"/>
      <c r="B90" s="6"/>
      <c r="C90" s="5"/>
      <c r="D90" s="5"/>
      <c r="E90" s="5"/>
      <c r="F90" s="5"/>
      <c r="G90" s="5"/>
      <c r="H90" s="5"/>
      <c r="I90" s="5" t="str">
        <f aca="false">IF(OR(H90="Yes",C90="",D90="out_of_scope",D90="achiral",D90=""),"N/A",IF(C90=D90,"Yes","No"))</f>
        <v>N/A</v>
      </c>
      <c r="J90" s="5" t="str">
        <f aca="false">IF(I90="No",IF(AND(ISNUMBER(E90),E90&gt;=70),"YES - FALSE CONFIDENT","No"),"N/A")</f>
        <v>N/A</v>
      </c>
      <c r="K90" s="5"/>
      <c r="L90" s="5"/>
    </row>
    <row r="91" customFormat="false" ht="15" hidden="false" customHeight="false" outlineLevel="0" collapsed="false">
      <c r="A91" s="7"/>
      <c r="B91" s="8"/>
      <c r="C91" s="7"/>
      <c r="D91" s="7"/>
      <c r="E91" s="7"/>
      <c r="F91" s="7"/>
      <c r="G91" s="7"/>
      <c r="H91" s="7"/>
      <c r="I91" s="7" t="str">
        <f aca="false">IF(OR(H91="Yes",C91="",D91="out_of_scope",D91="achiral",D91=""),"N/A",IF(C91=D91,"Yes","No"))</f>
        <v>N/A</v>
      </c>
      <c r="J91" s="7" t="str">
        <f aca="false">IF(I91="No",IF(AND(ISNUMBER(E91),E91&gt;=70),"YES - FALSE CONFIDENT","No"),"N/A")</f>
        <v>N/A</v>
      </c>
      <c r="K91" s="7"/>
      <c r="L91" s="7"/>
    </row>
    <row r="92" customFormat="false" ht="15" hidden="false" customHeight="false" outlineLevel="0" collapsed="false">
      <c r="A92" s="5"/>
      <c r="B92" s="6"/>
      <c r="C92" s="5"/>
      <c r="D92" s="5"/>
      <c r="E92" s="5"/>
      <c r="F92" s="5"/>
      <c r="G92" s="5"/>
      <c r="H92" s="5"/>
      <c r="I92" s="5" t="str">
        <f aca="false">IF(OR(H92="Yes",C92="",D92="out_of_scope",D92="achiral",D92=""),"N/A",IF(C92=D92,"Yes","No"))</f>
        <v>N/A</v>
      </c>
      <c r="J92" s="5" t="str">
        <f aca="false">IF(I92="No",IF(AND(ISNUMBER(E92),E92&gt;=70),"YES - FALSE CONFIDENT","No"),"N/A")</f>
        <v>N/A</v>
      </c>
      <c r="K92" s="5"/>
      <c r="L92" s="5"/>
    </row>
    <row r="93" customFormat="false" ht="15" hidden="false" customHeight="false" outlineLevel="0" collapsed="false">
      <c r="A93" s="7"/>
      <c r="B93" s="8"/>
      <c r="C93" s="7"/>
      <c r="D93" s="7"/>
      <c r="E93" s="7"/>
      <c r="F93" s="7"/>
      <c r="G93" s="7"/>
      <c r="H93" s="7"/>
      <c r="I93" s="7" t="str">
        <f aca="false">IF(OR(H93="Yes",C93="",D93="out_of_scope",D93="achiral",D93=""),"N/A",IF(C93=D93,"Yes","No"))</f>
        <v>N/A</v>
      </c>
      <c r="J93" s="7" t="str">
        <f aca="false">IF(I93="No",IF(AND(ISNUMBER(E93),E93&gt;=70),"YES - FALSE CONFIDENT","No"),"N/A")</f>
        <v>N/A</v>
      </c>
      <c r="K93" s="7"/>
      <c r="L93" s="7"/>
    </row>
    <row r="94" customFormat="false" ht="15" hidden="false" customHeight="false" outlineLevel="0" collapsed="false">
      <c r="A94" s="5"/>
      <c r="B94" s="6"/>
      <c r="C94" s="5"/>
      <c r="D94" s="5"/>
      <c r="E94" s="5"/>
      <c r="F94" s="5"/>
      <c r="G94" s="5"/>
      <c r="H94" s="5"/>
      <c r="I94" s="5" t="str">
        <f aca="false">IF(OR(H94="Yes",C94="",D94="out_of_scope",D94="achiral",D94=""),"N/A",IF(C94=D94,"Yes","No"))</f>
        <v>N/A</v>
      </c>
      <c r="J94" s="5" t="str">
        <f aca="false">IF(I94="No",IF(AND(ISNUMBER(E94),E94&gt;=70),"YES - FALSE CONFIDENT","No"),"N/A")</f>
        <v>N/A</v>
      </c>
      <c r="K94" s="5"/>
      <c r="L94" s="5"/>
    </row>
    <row r="95" customFormat="false" ht="15" hidden="false" customHeight="false" outlineLevel="0" collapsed="false">
      <c r="A95" s="7"/>
      <c r="B95" s="8"/>
      <c r="C95" s="7"/>
      <c r="D95" s="7"/>
      <c r="E95" s="7"/>
      <c r="F95" s="7"/>
      <c r="G95" s="7"/>
      <c r="H95" s="7"/>
      <c r="I95" s="7" t="str">
        <f aca="false">IF(OR(H95="Yes",C95="",D95="out_of_scope",D95="achiral",D95=""),"N/A",IF(C95=D95,"Yes","No"))</f>
        <v>N/A</v>
      </c>
      <c r="J95" s="7" t="str">
        <f aca="false">IF(I95="No",IF(AND(ISNUMBER(E95),E95&gt;=70),"YES - FALSE CONFIDENT","No"),"N/A")</f>
        <v>N/A</v>
      </c>
      <c r="K95" s="7"/>
      <c r="L95" s="7"/>
    </row>
    <row r="96" customFormat="false" ht="15" hidden="false" customHeight="false" outlineLevel="0" collapsed="false">
      <c r="A96" s="5"/>
      <c r="B96" s="6"/>
      <c r="C96" s="5"/>
      <c r="D96" s="5"/>
      <c r="E96" s="5"/>
      <c r="F96" s="5"/>
      <c r="G96" s="5"/>
      <c r="H96" s="5"/>
      <c r="I96" s="5" t="str">
        <f aca="false">IF(OR(H96="Yes",C96="",D96="out_of_scope",D96="achiral",D96=""),"N/A",IF(C96=D96,"Yes","No"))</f>
        <v>N/A</v>
      </c>
      <c r="J96" s="5" t="str">
        <f aca="false">IF(I96="No",IF(AND(ISNUMBER(E96),E96&gt;=70),"YES - FALSE CONFIDENT","No"),"N/A")</f>
        <v>N/A</v>
      </c>
      <c r="K96" s="5"/>
      <c r="L96" s="5"/>
    </row>
    <row r="97" customFormat="false" ht="15" hidden="false" customHeight="false" outlineLevel="0" collapsed="false">
      <c r="A97" s="7"/>
      <c r="B97" s="8"/>
      <c r="C97" s="7"/>
      <c r="D97" s="7"/>
      <c r="E97" s="7"/>
      <c r="F97" s="7"/>
      <c r="G97" s="7"/>
      <c r="H97" s="7"/>
      <c r="I97" s="7" t="str">
        <f aca="false">IF(OR(H97="Yes",C97="",D97="out_of_scope",D97="achiral",D97=""),"N/A",IF(C97=D97,"Yes","No"))</f>
        <v>N/A</v>
      </c>
      <c r="J97" s="7" t="str">
        <f aca="false">IF(I97="No",IF(AND(ISNUMBER(E97),E97&gt;=70),"YES - FALSE CONFIDENT","No"),"N/A")</f>
        <v>N/A</v>
      </c>
      <c r="K97" s="7"/>
      <c r="L97" s="7"/>
    </row>
    <row r="98" customFormat="false" ht="15" hidden="false" customHeight="false" outlineLevel="0" collapsed="false">
      <c r="A98" s="5"/>
      <c r="B98" s="6"/>
      <c r="C98" s="5"/>
      <c r="D98" s="5"/>
      <c r="E98" s="5"/>
      <c r="F98" s="5"/>
      <c r="G98" s="5"/>
      <c r="H98" s="5"/>
      <c r="I98" s="5" t="str">
        <f aca="false">IF(OR(H98="Yes",C98="",D98="out_of_scope",D98="achiral",D98=""),"N/A",IF(C98=D98,"Yes","No"))</f>
        <v>N/A</v>
      </c>
      <c r="J98" s="5" t="str">
        <f aca="false">IF(I98="No",IF(AND(ISNUMBER(E98),E98&gt;=70),"YES - FALSE CONFIDENT","No"),"N/A")</f>
        <v>N/A</v>
      </c>
      <c r="K98" s="5"/>
      <c r="L98" s="5"/>
    </row>
    <row r="99" customFormat="false" ht="15" hidden="false" customHeight="false" outlineLevel="0" collapsed="false">
      <c r="A99" s="7"/>
      <c r="B99" s="8"/>
      <c r="C99" s="7"/>
      <c r="D99" s="7"/>
      <c r="E99" s="7"/>
      <c r="F99" s="7"/>
      <c r="G99" s="7"/>
      <c r="H99" s="7"/>
      <c r="I99" s="7" t="str">
        <f aca="false">IF(OR(H99="Yes",C99="",D99="out_of_scope",D99="achiral",D99=""),"N/A",IF(C99=D99,"Yes","No"))</f>
        <v>N/A</v>
      </c>
      <c r="J99" s="7" t="str">
        <f aca="false">IF(I99="No",IF(AND(ISNUMBER(E99),E99&gt;=70),"YES - FALSE CONFIDENT","No"),"N/A")</f>
        <v>N/A</v>
      </c>
      <c r="K99" s="7"/>
      <c r="L99" s="7"/>
    </row>
    <row r="100" customFormat="false" ht="15" hidden="false" customHeight="false" outlineLevel="0" collapsed="false">
      <c r="A100" s="5"/>
      <c r="B100" s="6"/>
      <c r="C100" s="5"/>
      <c r="D100" s="5"/>
      <c r="E100" s="5"/>
      <c r="F100" s="5"/>
      <c r="G100" s="5"/>
      <c r="H100" s="5"/>
      <c r="I100" s="5" t="str">
        <f aca="false">IF(OR(H100="Yes",C100="",D100="out_of_scope",D100="achiral",D100=""),"N/A",IF(C100=D100,"Yes","No"))</f>
        <v>N/A</v>
      </c>
      <c r="J100" s="5" t="str">
        <f aca="false">IF(I100="No",IF(AND(ISNUMBER(E100),E100&gt;=70),"YES - FALSE CONFIDENT","No"),"N/A")</f>
        <v>N/A</v>
      </c>
      <c r="K100" s="5"/>
      <c r="L100" s="5"/>
    </row>
    <row r="101" customFormat="false" ht="15" hidden="false" customHeight="false" outlineLevel="0" collapsed="false">
      <c r="A101" s="7"/>
      <c r="B101" s="8"/>
      <c r="C101" s="7"/>
      <c r="D101" s="7"/>
      <c r="E101" s="7"/>
      <c r="F101" s="7"/>
      <c r="G101" s="7"/>
      <c r="H101" s="7"/>
      <c r="I101" s="7" t="str">
        <f aca="false">IF(OR(H101="Yes",C101="",D101="out_of_scope",D101="achiral",D101=""),"N/A",IF(C101=D101,"Yes","No"))</f>
        <v>N/A</v>
      </c>
      <c r="J101" s="7" t="str">
        <f aca="false">IF(I101="No",IF(AND(ISNUMBER(E101),E101&gt;=70),"YES - FALSE CONFIDENT","No"),"N/A")</f>
        <v>N/A</v>
      </c>
      <c r="K101" s="7"/>
      <c r="L101" s="7"/>
    </row>
    <row r="102" customFormat="false" ht="15" hidden="false" customHeight="false" outlineLevel="0" collapsed="false">
      <c r="A102" s="5"/>
      <c r="B102" s="6"/>
      <c r="C102" s="5"/>
      <c r="D102" s="5"/>
      <c r="E102" s="5"/>
      <c r="F102" s="5"/>
      <c r="G102" s="5"/>
      <c r="H102" s="5"/>
      <c r="I102" s="5" t="str">
        <f aca="false">IF(OR(H102="Yes",C102="",D102="out_of_scope",D102="achiral",D102=""),"N/A",IF(C102=D102,"Yes","No"))</f>
        <v>N/A</v>
      </c>
      <c r="J102" s="5" t="str">
        <f aca="false">IF(I102="No",IF(AND(ISNUMBER(E102),E102&gt;=70),"YES - FALSE CONFIDENT","No"),"N/A")</f>
        <v>N/A</v>
      </c>
      <c r="K102" s="5"/>
      <c r="L102" s="5"/>
    </row>
    <row r="103" customFormat="false" ht="15" hidden="false" customHeight="false" outlineLevel="0" collapsed="false">
      <c r="A103" s="7"/>
      <c r="B103" s="8"/>
      <c r="C103" s="7"/>
      <c r="D103" s="7"/>
      <c r="E103" s="7"/>
      <c r="F103" s="7"/>
      <c r="G103" s="7"/>
      <c r="H103" s="7"/>
      <c r="I103" s="7" t="str">
        <f aca="false">IF(OR(H103="Yes",C103="",D103="out_of_scope",D103="achiral",D103=""),"N/A",IF(C103=D103,"Yes","No"))</f>
        <v>N/A</v>
      </c>
      <c r="J103" s="7" t="str">
        <f aca="false">IF(I103="No",IF(AND(ISNUMBER(E103),E103&gt;=70),"YES - FALSE CONFIDENT","No"),"N/A")</f>
        <v>N/A</v>
      </c>
      <c r="K103" s="7"/>
      <c r="L103" s="7"/>
    </row>
    <row r="104" customFormat="false" ht="15" hidden="false" customHeight="false" outlineLevel="0" collapsed="false">
      <c r="A104" s="5"/>
      <c r="B104" s="6"/>
      <c r="C104" s="5"/>
      <c r="D104" s="5"/>
      <c r="E104" s="5"/>
      <c r="F104" s="5"/>
      <c r="G104" s="5"/>
      <c r="H104" s="5"/>
      <c r="I104" s="5" t="str">
        <f aca="false">IF(OR(H104="Yes",C104="",D104="out_of_scope",D104="achiral",D104=""),"N/A",IF(C104=D104,"Yes","No"))</f>
        <v>N/A</v>
      </c>
      <c r="J104" s="5" t="str">
        <f aca="false">IF(I104="No",IF(AND(ISNUMBER(E104),E104&gt;=70),"YES - FALSE CONFIDENT","No"),"N/A")</f>
        <v>N/A</v>
      </c>
      <c r="K104" s="5"/>
      <c r="L104" s="5"/>
    </row>
    <row r="105" customFormat="false" ht="15" hidden="false" customHeight="false" outlineLevel="0" collapsed="false">
      <c r="A105" s="7"/>
      <c r="B105" s="8"/>
      <c r="C105" s="7"/>
      <c r="D105" s="7"/>
      <c r="E105" s="7"/>
      <c r="F105" s="7"/>
      <c r="G105" s="7"/>
      <c r="H105" s="7"/>
      <c r="I105" s="7" t="str">
        <f aca="false">IF(OR(H105="Yes",C105="",D105="out_of_scope",D105="achiral",D105=""),"N/A",IF(C105=D105,"Yes","No"))</f>
        <v>N/A</v>
      </c>
      <c r="J105" s="7" t="str">
        <f aca="false">IF(I105="No",IF(AND(ISNUMBER(E105),E105&gt;=70),"YES - FALSE CONFIDENT","No"),"N/A")</f>
        <v>N/A</v>
      </c>
      <c r="K105" s="7"/>
      <c r="L105" s="7"/>
    </row>
    <row r="106" customFormat="false" ht="15" hidden="false" customHeight="false" outlineLevel="0" collapsed="false">
      <c r="A106" s="5"/>
      <c r="B106" s="6"/>
      <c r="C106" s="5"/>
      <c r="D106" s="5"/>
      <c r="E106" s="5"/>
      <c r="F106" s="5"/>
      <c r="G106" s="5"/>
      <c r="H106" s="5"/>
      <c r="I106" s="5" t="str">
        <f aca="false">IF(OR(H106="Yes",C106="",D106="out_of_scope",D106="achiral",D106=""),"N/A",IF(C106=D106,"Yes","No"))</f>
        <v>N/A</v>
      </c>
      <c r="J106" s="5" t="str">
        <f aca="false">IF(I106="No",IF(AND(ISNUMBER(E106),E106&gt;=70),"YES - FALSE CONFIDENT","No"),"N/A")</f>
        <v>N/A</v>
      </c>
      <c r="K106" s="5"/>
      <c r="L106" s="5"/>
    </row>
    <row r="107" customFormat="false" ht="15" hidden="false" customHeight="false" outlineLevel="0" collapsed="false">
      <c r="A107" s="7"/>
      <c r="B107" s="8"/>
      <c r="C107" s="7"/>
      <c r="D107" s="7"/>
      <c r="E107" s="7"/>
      <c r="F107" s="7"/>
      <c r="G107" s="7"/>
      <c r="H107" s="7"/>
      <c r="I107" s="7" t="str">
        <f aca="false">IF(OR(H107="Yes",C107="",D107="out_of_scope",D107="achiral",D107=""),"N/A",IF(C107=D107,"Yes","No"))</f>
        <v>N/A</v>
      </c>
      <c r="J107" s="7" t="str">
        <f aca="false">IF(I107="No",IF(AND(ISNUMBER(E107),E107&gt;=70),"YES - FALSE CONFIDENT","No"),"N/A")</f>
        <v>N/A</v>
      </c>
      <c r="K107" s="7"/>
      <c r="L107" s="7"/>
    </row>
    <row r="108" customFormat="false" ht="15" hidden="false" customHeight="false" outlineLevel="0" collapsed="false">
      <c r="A108" s="5"/>
      <c r="B108" s="6"/>
      <c r="C108" s="5"/>
      <c r="D108" s="5"/>
      <c r="E108" s="5"/>
      <c r="F108" s="5"/>
      <c r="G108" s="5"/>
      <c r="H108" s="5"/>
      <c r="I108" s="5" t="str">
        <f aca="false">IF(OR(H108="Yes",C108="",D108="out_of_scope",D108="achiral",D108=""),"N/A",IF(C108=D108,"Yes","No"))</f>
        <v>N/A</v>
      </c>
      <c r="J108" s="5" t="str">
        <f aca="false">IF(I108="No",IF(AND(ISNUMBER(E108),E108&gt;=70),"YES - FALSE CONFIDENT","No"),"N/A")</f>
        <v>N/A</v>
      </c>
      <c r="K108" s="5"/>
      <c r="L108" s="5"/>
    </row>
    <row r="109" customFormat="false" ht="15" hidden="false" customHeight="false" outlineLevel="0" collapsed="false">
      <c r="A109" s="7"/>
      <c r="B109" s="8"/>
      <c r="C109" s="7"/>
      <c r="D109" s="7"/>
      <c r="E109" s="7"/>
      <c r="F109" s="7"/>
      <c r="G109" s="7"/>
      <c r="H109" s="7"/>
      <c r="I109" s="7" t="str">
        <f aca="false">IF(OR(H109="Yes",C109="",D109="out_of_scope",D109="achiral",D109=""),"N/A",IF(C109=D109,"Yes","No"))</f>
        <v>N/A</v>
      </c>
      <c r="J109" s="7" t="str">
        <f aca="false">IF(I109="No",IF(AND(ISNUMBER(E109),E109&gt;=70),"YES - FALSE CONFIDENT","No"),"N/A")</f>
        <v>N/A</v>
      </c>
      <c r="K109" s="7"/>
      <c r="L109" s="7"/>
    </row>
    <row r="110" customFormat="false" ht="15" hidden="false" customHeight="false" outlineLevel="0" collapsed="false">
      <c r="A110" s="5"/>
      <c r="B110" s="6"/>
      <c r="C110" s="5"/>
      <c r="D110" s="5"/>
      <c r="E110" s="5"/>
      <c r="F110" s="5"/>
      <c r="G110" s="5"/>
      <c r="H110" s="5"/>
      <c r="I110" s="5" t="str">
        <f aca="false">IF(OR(H110="Yes",C110="",D110="out_of_scope",D110="achiral",D110=""),"N/A",IF(C110=D110,"Yes","No"))</f>
        <v>N/A</v>
      </c>
      <c r="J110" s="5" t="str">
        <f aca="false">IF(I110="No",IF(AND(ISNUMBER(E110),E110&gt;=70),"YES - FALSE CONFIDENT","No"),"N/A")</f>
        <v>N/A</v>
      </c>
      <c r="K110" s="5"/>
      <c r="L110" s="5"/>
    </row>
    <row r="111" customFormat="false" ht="15" hidden="false" customHeight="false" outlineLevel="0" collapsed="false">
      <c r="A111" s="7"/>
      <c r="B111" s="8"/>
      <c r="C111" s="7"/>
      <c r="D111" s="7"/>
      <c r="E111" s="7"/>
      <c r="F111" s="7"/>
      <c r="G111" s="7"/>
      <c r="H111" s="7"/>
      <c r="I111" s="7" t="str">
        <f aca="false">IF(OR(H111="Yes",C111="",D111="out_of_scope",D111="achiral",D111=""),"N/A",IF(C111=D111,"Yes","No"))</f>
        <v>N/A</v>
      </c>
      <c r="J111" s="7" t="str">
        <f aca="false">IF(I111="No",IF(AND(ISNUMBER(E111),E111&gt;=70),"YES - FALSE CONFIDENT","No"),"N/A")</f>
        <v>N/A</v>
      </c>
      <c r="K111" s="7"/>
      <c r="L111" s="7"/>
    </row>
    <row r="112" customFormat="false" ht="15" hidden="false" customHeight="false" outlineLevel="0" collapsed="false">
      <c r="A112" s="5"/>
      <c r="B112" s="6"/>
      <c r="C112" s="5"/>
      <c r="D112" s="5"/>
      <c r="E112" s="5"/>
      <c r="F112" s="5"/>
      <c r="G112" s="5"/>
      <c r="H112" s="5"/>
      <c r="I112" s="5" t="str">
        <f aca="false">IF(OR(H112="Yes",C112="",D112="out_of_scope",D112="achiral",D112=""),"N/A",IF(C112=D112,"Yes","No"))</f>
        <v>N/A</v>
      </c>
      <c r="J112" s="5" t="str">
        <f aca="false">IF(I112="No",IF(AND(ISNUMBER(E112),E112&gt;=70),"YES - FALSE CONFIDENT","No"),"N/A")</f>
        <v>N/A</v>
      </c>
      <c r="K112" s="5"/>
      <c r="L112" s="5"/>
    </row>
    <row r="113" customFormat="false" ht="15" hidden="false" customHeight="false" outlineLevel="0" collapsed="false">
      <c r="A113" s="7"/>
      <c r="B113" s="8"/>
      <c r="C113" s="7"/>
      <c r="D113" s="7"/>
      <c r="E113" s="7"/>
      <c r="F113" s="7"/>
      <c r="G113" s="7"/>
      <c r="H113" s="7"/>
      <c r="I113" s="7" t="str">
        <f aca="false">IF(OR(H113="Yes",C113="",D113="out_of_scope",D113="achiral",D113=""),"N/A",IF(C113=D113,"Yes","No"))</f>
        <v>N/A</v>
      </c>
      <c r="J113" s="7" t="str">
        <f aca="false">IF(I113="No",IF(AND(ISNUMBER(E113),E113&gt;=70),"YES - FALSE CONFIDENT","No"),"N/A")</f>
        <v>N/A</v>
      </c>
      <c r="K113" s="7"/>
      <c r="L113" s="7"/>
    </row>
    <row r="114" customFormat="false" ht="15" hidden="false" customHeight="false" outlineLevel="0" collapsed="false">
      <c r="A114" s="5"/>
      <c r="B114" s="6"/>
      <c r="C114" s="5"/>
      <c r="D114" s="5"/>
      <c r="E114" s="5"/>
      <c r="F114" s="5"/>
      <c r="G114" s="5"/>
      <c r="H114" s="5"/>
      <c r="I114" s="5" t="str">
        <f aca="false">IF(OR(H114="Yes",C114="",D114="out_of_scope",D114="achiral",D114=""),"N/A",IF(C114=D114,"Yes","No"))</f>
        <v>N/A</v>
      </c>
      <c r="J114" s="5" t="str">
        <f aca="false">IF(I114="No",IF(AND(ISNUMBER(E114),E114&gt;=70),"YES - FALSE CONFIDENT","No"),"N/A")</f>
        <v>N/A</v>
      </c>
      <c r="K114" s="5"/>
      <c r="L114" s="5"/>
    </row>
    <row r="115" customFormat="false" ht="15" hidden="false" customHeight="false" outlineLevel="0" collapsed="false">
      <c r="A115" s="7"/>
      <c r="B115" s="8"/>
      <c r="C115" s="7"/>
      <c r="D115" s="7"/>
      <c r="E115" s="7"/>
      <c r="F115" s="7"/>
      <c r="G115" s="7"/>
      <c r="H115" s="7"/>
      <c r="I115" s="7" t="str">
        <f aca="false">IF(OR(H115="Yes",C115="",D115="out_of_scope",D115="achiral",D115=""),"N/A",IF(C115=D115,"Yes","No"))</f>
        <v>N/A</v>
      </c>
      <c r="J115" s="7" t="str">
        <f aca="false">IF(I115="No",IF(AND(ISNUMBER(E115),E115&gt;=70),"YES - FALSE CONFIDENT","No"),"N/A")</f>
        <v>N/A</v>
      </c>
      <c r="K115" s="7"/>
      <c r="L115" s="7"/>
    </row>
    <row r="116" customFormat="false" ht="15" hidden="false" customHeight="false" outlineLevel="0" collapsed="false">
      <c r="A116" s="5"/>
      <c r="B116" s="6"/>
      <c r="C116" s="5"/>
      <c r="D116" s="5"/>
      <c r="E116" s="5"/>
      <c r="F116" s="5"/>
      <c r="G116" s="5"/>
      <c r="H116" s="5"/>
      <c r="I116" s="5" t="str">
        <f aca="false">IF(OR(H116="Yes",C116="",D116="out_of_scope",D116="achiral",D116=""),"N/A",IF(C116=D116,"Yes","No"))</f>
        <v>N/A</v>
      </c>
      <c r="J116" s="5" t="str">
        <f aca="false">IF(I116="No",IF(AND(ISNUMBER(E116),E116&gt;=70),"YES - FALSE CONFIDENT","No"),"N/A")</f>
        <v>N/A</v>
      </c>
      <c r="K116" s="5"/>
      <c r="L116" s="5"/>
    </row>
    <row r="117" customFormat="false" ht="15" hidden="false" customHeight="false" outlineLevel="0" collapsed="false">
      <c r="A117" s="7"/>
      <c r="B117" s="8"/>
      <c r="C117" s="7"/>
      <c r="D117" s="7"/>
      <c r="E117" s="7"/>
      <c r="F117" s="7"/>
      <c r="G117" s="7"/>
      <c r="H117" s="7"/>
      <c r="I117" s="7" t="str">
        <f aca="false">IF(OR(H117="Yes",C117="",D117="out_of_scope",D117="achiral",D117=""),"N/A",IF(C117=D117,"Yes","No"))</f>
        <v>N/A</v>
      </c>
      <c r="J117" s="7" t="str">
        <f aca="false">IF(I117="No",IF(AND(ISNUMBER(E117),E117&gt;=70),"YES - FALSE CONFIDENT","No"),"N/A")</f>
        <v>N/A</v>
      </c>
      <c r="K117" s="7"/>
      <c r="L117" s="7"/>
    </row>
    <row r="118" customFormat="false" ht="15" hidden="false" customHeight="false" outlineLevel="0" collapsed="false">
      <c r="A118" s="5"/>
      <c r="B118" s="6"/>
      <c r="C118" s="5"/>
      <c r="D118" s="5"/>
      <c r="E118" s="5"/>
      <c r="F118" s="5"/>
      <c r="G118" s="5"/>
      <c r="H118" s="5"/>
      <c r="I118" s="5" t="str">
        <f aca="false">IF(OR(H118="Yes",C118="",D118="out_of_scope",D118="achiral",D118=""),"N/A",IF(C118=D118,"Yes","No"))</f>
        <v>N/A</v>
      </c>
      <c r="J118" s="5" t="str">
        <f aca="false">IF(I118="No",IF(AND(ISNUMBER(E118),E118&gt;=70),"YES - FALSE CONFIDENT","No"),"N/A")</f>
        <v>N/A</v>
      </c>
      <c r="K118" s="5"/>
      <c r="L118" s="5"/>
    </row>
    <row r="119" customFormat="false" ht="15" hidden="false" customHeight="false" outlineLevel="0" collapsed="false">
      <c r="A119" s="7"/>
      <c r="B119" s="8"/>
      <c r="C119" s="7"/>
      <c r="D119" s="7"/>
      <c r="E119" s="7"/>
      <c r="F119" s="7"/>
      <c r="G119" s="7"/>
      <c r="H119" s="7"/>
      <c r="I119" s="7" t="str">
        <f aca="false">IF(OR(H119="Yes",C119="",D119="out_of_scope",D119="achiral",D119=""),"N/A",IF(C119=D119,"Yes","No"))</f>
        <v>N/A</v>
      </c>
      <c r="J119" s="7" t="str">
        <f aca="false">IF(I119="No",IF(AND(ISNUMBER(E119),E119&gt;=70),"YES - FALSE CONFIDENT","No"),"N/A")</f>
        <v>N/A</v>
      </c>
      <c r="K119" s="7"/>
      <c r="L119" s="7"/>
    </row>
    <row r="120" customFormat="false" ht="15" hidden="false" customHeight="false" outlineLevel="0" collapsed="false">
      <c r="A120" s="5"/>
      <c r="B120" s="6"/>
      <c r="C120" s="5"/>
      <c r="D120" s="5"/>
      <c r="E120" s="5"/>
      <c r="F120" s="5"/>
      <c r="G120" s="5"/>
      <c r="H120" s="5"/>
      <c r="I120" s="5" t="str">
        <f aca="false">IF(OR(H120="Yes",C120="",D120="out_of_scope",D120="achiral",D120=""),"N/A",IF(C120=D120,"Yes","No"))</f>
        <v>N/A</v>
      </c>
      <c r="J120" s="5" t="str">
        <f aca="false">IF(I120="No",IF(AND(ISNUMBER(E120),E120&gt;=70),"YES - FALSE CONFIDENT","No"),"N/A")</f>
        <v>N/A</v>
      </c>
      <c r="K120" s="5"/>
      <c r="L120" s="5"/>
    </row>
    <row r="121" customFormat="false" ht="15" hidden="false" customHeight="false" outlineLevel="0" collapsed="false">
      <c r="A121" s="7"/>
      <c r="B121" s="8"/>
      <c r="C121" s="7"/>
      <c r="D121" s="7"/>
      <c r="E121" s="7"/>
      <c r="F121" s="7"/>
      <c r="G121" s="7"/>
      <c r="H121" s="7"/>
      <c r="I121" s="7" t="str">
        <f aca="false">IF(OR(H121="Yes",C121="",D121="out_of_scope",D121="achiral",D121=""),"N/A",IF(C121=D121,"Yes","No"))</f>
        <v>N/A</v>
      </c>
      <c r="J121" s="7" t="str">
        <f aca="false">IF(I121="No",IF(AND(ISNUMBER(E121),E121&gt;=70),"YES - FALSE CONFIDENT","No"),"N/A")</f>
        <v>N/A</v>
      </c>
      <c r="K121" s="7"/>
      <c r="L121" s="7"/>
    </row>
    <row r="122" customFormat="false" ht="15" hidden="false" customHeight="false" outlineLevel="0" collapsed="false">
      <c r="A122" s="5"/>
      <c r="B122" s="6"/>
      <c r="C122" s="5"/>
      <c r="D122" s="5"/>
      <c r="E122" s="5"/>
      <c r="F122" s="5"/>
      <c r="G122" s="5"/>
      <c r="H122" s="5"/>
      <c r="I122" s="5" t="str">
        <f aca="false">IF(OR(H122="Yes",C122="",D122="out_of_scope",D122="achiral",D122=""),"N/A",IF(C122=D122,"Yes","No"))</f>
        <v>N/A</v>
      </c>
      <c r="J122" s="5" t="str">
        <f aca="false">IF(I122="No",IF(AND(ISNUMBER(E122),E122&gt;=70),"YES - FALSE CONFIDENT","No"),"N/A")</f>
        <v>N/A</v>
      </c>
      <c r="K122" s="5"/>
      <c r="L122" s="5"/>
    </row>
    <row r="123" customFormat="false" ht="15" hidden="false" customHeight="false" outlineLevel="0" collapsed="false">
      <c r="A123" s="7"/>
      <c r="B123" s="8"/>
      <c r="C123" s="7"/>
      <c r="D123" s="7"/>
      <c r="E123" s="7"/>
      <c r="F123" s="7"/>
      <c r="G123" s="7"/>
      <c r="H123" s="7"/>
      <c r="I123" s="7" t="str">
        <f aca="false">IF(OR(H123="Yes",C123="",D123="out_of_scope",D123="achiral",D123=""),"N/A",IF(C123=D123,"Yes","No"))</f>
        <v>N/A</v>
      </c>
      <c r="J123" s="7" t="str">
        <f aca="false">IF(I123="No",IF(AND(ISNUMBER(E123),E123&gt;=70),"YES - FALSE CONFIDENT","No"),"N/A")</f>
        <v>N/A</v>
      </c>
      <c r="K123" s="7"/>
      <c r="L123" s="7"/>
    </row>
    <row r="124" customFormat="false" ht="15" hidden="false" customHeight="false" outlineLevel="0" collapsed="false">
      <c r="A124" s="5"/>
      <c r="B124" s="6"/>
      <c r="C124" s="5"/>
      <c r="D124" s="5"/>
      <c r="E124" s="5"/>
      <c r="F124" s="5"/>
      <c r="G124" s="5"/>
      <c r="H124" s="5"/>
      <c r="I124" s="5" t="str">
        <f aca="false">IF(OR(H124="Yes",C124="",D124="out_of_scope",D124="achiral",D124=""),"N/A",IF(C124=D124,"Yes","No"))</f>
        <v>N/A</v>
      </c>
      <c r="J124" s="5" t="str">
        <f aca="false">IF(I124="No",IF(AND(ISNUMBER(E124),E124&gt;=70),"YES - FALSE CONFIDENT","No"),"N/A")</f>
        <v>N/A</v>
      </c>
      <c r="K124" s="5"/>
      <c r="L124" s="5"/>
    </row>
    <row r="125" customFormat="false" ht="15" hidden="false" customHeight="false" outlineLevel="0" collapsed="false">
      <c r="A125" s="7"/>
      <c r="B125" s="8"/>
      <c r="C125" s="7"/>
      <c r="D125" s="7"/>
      <c r="E125" s="7"/>
      <c r="F125" s="7"/>
      <c r="G125" s="7"/>
      <c r="H125" s="7"/>
      <c r="I125" s="7" t="str">
        <f aca="false">IF(OR(H125="Yes",C125="",D125="out_of_scope",D125="achiral",D125=""),"N/A",IF(C125=D125,"Yes","No"))</f>
        <v>N/A</v>
      </c>
      <c r="J125" s="7" t="str">
        <f aca="false">IF(I125="No",IF(AND(ISNUMBER(E125),E125&gt;=70),"YES - FALSE CONFIDENT","No"),"N/A")</f>
        <v>N/A</v>
      </c>
      <c r="K125" s="7"/>
      <c r="L125" s="7"/>
    </row>
    <row r="126" customFormat="false" ht="15" hidden="false" customHeight="false" outlineLevel="0" collapsed="false">
      <c r="A126" s="5"/>
      <c r="B126" s="6"/>
      <c r="C126" s="5"/>
      <c r="D126" s="5"/>
      <c r="E126" s="5"/>
      <c r="F126" s="5"/>
      <c r="G126" s="5"/>
      <c r="H126" s="5"/>
      <c r="I126" s="5" t="str">
        <f aca="false">IF(OR(H126="Yes",C126="",D126="out_of_scope",D126="achiral",D126=""),"N/A",IF(C126=D126,"Yes","No"))</f>
        <v>N/A</v>
      </c>
      <c r="J126" s="5" t="str">
        <f aca="false">IF(I126="No",IF(AND(ISNUMBER(E126),E126&gt;=70),"YES - FALSE CONFIDENT","No"),"N/A")</f>
        <v>N/A</v>
      </c>
      <c r="K126" s="5"/>
      <c r="L126" s="5"/>
    </row>
    <row r="127" customFormat="false" ht="15" hidden="false" customHeight="false" outlineLevel="0" collapsed="false">
      <c r="A127" s="7"/>
      <c r="B127" s="8"/>
      <c r="C127" s="7"/>
      <c r="D127" s="7"/>
      <c r="E127" s="7"/>
      <c r="F127" s="7"/>
      <c r="G127" s="7"/>
      <c r="H127" s="7"/>
      <c r="I127" s="7" t="str">
        <f aca="false">IF(OR(H127="Yes",C127="",D127="out_of_scope",D127="achiral",D127=""),"N/A",IF(C127=D127,"Yes","No"))</f>
        <v>N/A</v>
      </c>
      <c r="J127" s="7" t="str">
        <f aca="false">IF(I127="No",IF(AND(ISNUMBER(E127),E127&gt;=70),"YES - FALSE CONFIDENT","No"),"N/A")</f>
        <v>N/A</v>
      </c>
      <c r="K127" s="7"/>
      <c r="L127" s="7"/>
    </row>
    <row r="128" customFormat="false" ht="15" hidden="false" customHeight="false" outlineLevel="0" collapsed="false">
      <c r="A128" s="5"/>
      <c r="B128" s="6"/>
      <c r="C128" s="5"/>
      <c r="D128" s="5"/>
      <c r="E128" s="5"/>
      <c r="F128" s="5"/>
      <c r="G128" s="5"/>
      <c r="H128" s="5"/>
      <c r="I128" s="5" t="str">
        <f aca="false">IF(OR(H128="Yes",C128="",D128="out_of_scope",D128="achiral",D128=""),"N/A",IF(C128=D128,"Yes","No"))</f>
        <v>N/A</v>
      </c>
      <c r="J128" s="5" t="str">
        <f aca="false">IF(I128="No",IF(AND(ISNUMBER(E128),E128&gt;=70),"YES - FALSE CONFIDENT","No"),"N/A")</f>
        <v>N/A</v>
      </c>
      <c r="K128" s="5"/>
      <c r="L128" s="5"/>
    </row>
    <row r="129" customFormat="false" ht="15" hidden="false" customHeight="false" outlineLevel="0" collapsed="false">
      <c r="A129" s="7"/>
      <c r="B129" s="8"/>
      <c r="C129" s="7"/>
      <c r="D129" s="7"/>
      <c r="E129" s="7"/>
      <c r="F129" s="7"/>
      <c r="G129" s="7"/>
      <c r="H129" s="7"/>
      <c r="I129" s="7" t="str">
        <f aca="false">IF(OR(H129="Yes",C129="",D129="out_of_scope",D129="achiral",D129=""),"N/A",IF(C129=D129,"Yes","No"))</f>
        <v>N/A</v>
      </c>
      <c r="J129" s="7" t="str">
        <f aca="false">IF(I129="No",IF(AND(ISNUMBER(E129),E129&gt;=70),"YES - FALSE CONFIDENT","No"),"N/A")</f>
        <v>N/A</v>
      </c>
      <c r="K129" s="7"/>
      <c r="L129" s="7"/>
    </row>
    <row r="130" customFormat="false" ht="15" hidden="false" customHeight="false" outlineLevel="0" collapsed="false">
      <c r="A130" s="5"/>
      <c r="B130" s="6"/>
      <c r="C130" s="5"/>
      <c r="D130" s="5"/>
      <c r="E130" s="5"/>
      <c r="F130" s="5"/>
      <c r="G130" s="5"/>
      <c r="H130" s="5"/>
      <c r="I130" s="5" t="str">
        <f aca="false">IF(OR(H130="Yes",C130="",D130="out_of_scope",D130="achiral",D130=""),"N/A",IF(C130=D130,"Yes","No"))</f>
        <v>N/A</v>
      </c>
      <c r="J130" s="5" t="str">
        <f aca="false">IF(I130="No",IF(AND(ISNUMBER(E130),E130&gt;=70),"YES - FALSE CONFIDENT","No"),"N/A")</f>
        <v>N/A</v>
      </c>
      <c r="K130" s="5"/>
      <c r="L130" s="5"/>
    </row>
    <row r="131" customFormat="false" ht="15" hidden="false" customHeight="false" outlineLevel="0" collapsed="false">
      <c r="A131" s="7"/>
      <c r="B131" s="8"/>
      <c r="C131" s="7"/>
      <c r="D131" s="7"/>
      <c r="E131" s="7"/>
      <c r="F131" s="7"/>
      <c r="G131" s="7"/>
      <c r="H131" s="7"/>
      <c r="I131" s="7" t="str">
        <f aca="false">IF(OR(H131="Yes",C131="",D131="out_of_scope",D131="achiral",D131=""),"N/A",IF(C131=D131,"Yes","No"))</f>
        <v>N/A</v>
      </c>
      <c r="J131" s="7" t="str">
        <f aca="false">IF(I131="No",IF(AND(ISNUMBER(E131),E131&gt;=70),"YES - FALSE CONFIDENT","No"),"N/A")</f>
        <v>N/A</v>
      </c>
      <c r="K131" s="7"/>
      <c r="L131" s="7"/>
    </row>
    <row r="132" customFormat="false" ht="15" hidden="false" customHeight="false" outlineLevel="0" collapsed="false">
      <c r="A132" s="5"/>
      <c r="B132" s="6"/>
      <c r="C132" s="5"/>
      <c r="D132" s="5"/>
      <c r="E132" s="5"/>
      <c r="F132" s="5"/>
      <c r="G132" s="5"/>
      <c r="H132" s="5"/>
      <c r="I132" s="5" t="str">
        <f aca="false">IF(OR(H132="Yes",C132="",D132="out_of_scope",D132="achiral",D132=""),"N/A",IF(C132=D132,"Yes","No"))</f>
        <v>N/A</v>
      </c>
      <c r="J132" s="5" t="str">
        <f aca="false">IF(I132="No",IF(AND(ISNUMBER(E132),E132&gt;=70),"YES - FALSE CONFIDENT","No"),"N/A")</f>
        <v>N/A</v>
      </c>
      <c r="K132" s="5"/>
      <c r="L132" s="5"/>
    </row>
    <row r="133" customFormat="false" ht="15" hidden="false" customHeight="false" outlineLevel="0" collapsed="false">
      <c r="A133" s="7"/>
      <c r="B133" s="8"/>
      <c r="C133" s="7"/>
      <c r="D133" s="7"/>
      <c r="E133" s="7"/>
      <c r="F133" s="7"/>
      <c r="G133" s="7"/>
      <c r="H133" s="7"/>
      <c r="I133" s="7" t="str">
        <f aca="false">IF(OR(H133="Yes",C133="",D133="out_of_scope",D133="achiral",D133=""),"N/A",IF(C133=D133,"Yes","No"))</f>
        <v>N/A</v>
      </c>
      <c r="J133" s="7" t="str">
        <f aca="false">IF(I133="No",IF(AND(ISNUMBER(E133),E133&gt;=70),"YES - FALSE CONFIDENT","No"),"N/A")</f>
        <v>N/A</v>
      </c>
      <c r="K133" s="7"/>
      <c r="L133" s="7"/>
    </row>
    <row r="134" customFormat="false" ht="15" hidden="false" customHeight="false" outlineLevel="0" collapsed="false">
      <c r="A134" s="5"/>
      <c r="B134" s="6"/>
      <c r="C134" s="5"/>
      <c r="D134" s="5"/>
      <c r="E134" s="5"/>
      <c r="F134" s="5"/>
      <c r="G134" s="5"/>
      <c r="H134" s="5"/>
      <c r="I134" s="5" t="str">
        <f aca="false">IF(OR(H134="Yes",C134="",D134="out_of_scope",D134="achiral",D134=""),"N/A",IF(C134=D134,"Yes","No"))</f>
        <v>N/A</v>
      </c>
      <c r="J134" s="5" t="str">
        <f aca="false">IF(I134="No",IF(AND(ISNUMBER(E134),E134&gt;=70),"YES - FALSE CONFIDENT","No"),"N/A")</f>
        <v>N/A</v>
      </c>
      <c r="K134" s="5"/>
      <c r="L134" s="5"/>
    </row>
    <row r="135" customFormat="false" ht="15" hidden="false" customHeight="false" outlineLevel="0" collapsed="false">
      <c r="A135" s="7"/>
      <c r="B135" s="8"/>
      <c r="C135" s="7"/>
      <c r="D135" s="7"/>
      <c r="E135" s="7"/>
      <c r="F135" s="7"/>
      <c r="G135" s="7"/>
      <c r="H135" s="7"/>
      <c r="I135" s="7" t="str">
        <f aca="false">IF(OR(H135="Yes",C135="",D135="out_of_scope",D135="achiral",D135=""),"N/A",IF(C135=D135,"Yes","No"))</f>
        <v>N/A</v>
      </c>
      <c r="J135" s="7" t="str">
        <f aca="false">IF(I135="No",IF(AND(ISNUMBER(E135),E135&gt;=70),"YES - FALSE CONFIDENT","No"),"N/A")</f>
        <v>N/A</v>
      </c>
      <c r="K135" s="7"/>
      <c r="L135" s="7"/>
    </row>
    <row r="136" customFormat="false" ht="15" hidden="false" customHeight="false" outlineLevel="0" collapsed="false">
      <c r="A136" s="5"/>
      <c r="B136" s="6"/>
      <c r="C136" s="5"/>
      <c r="D136" s="5"/>
      <c r="E136" s="5"/>
      <c r="F136" s="5"/>
      <c r="G136" s="5"/>
      <c r="H136" s="5"/>
      <c r="I136" s="5" t="str">
        <f aca="false">IF(OR(H136="Yes",C136="",D136="out_of_scope",D136="achiral",D136=""),"N/A",IF(C136=D136,"Yes","No"))</f>
        <v>N/A</v>
      </c>
      <c r="J136" s="5" t="str">
        <f aca="false">IF(I136="No",IF(AND(ISNUMBER(E136),E136&gt;=70),"YES - FALSE CONFIDENT","No"),"N/A")</f>
        <v>N/A</v>
      </c>
      <c r="K136" s="5"/>
      <c r="L136" s="5"/>
    </row>
    <row r="137" customFormat="false" ht="15" hidden="false" customHeight="false" outlineLevel="0" collapsed="false">
      <c r="A137" s="7"/>
      <c r="B137" s="8"/>
      <c r="C137" s="7"/>
      <c r="D137" s="7"/>
      <c r="E137" s="7"/>
      <c r="F137" s="7"/>
      <c r="G137" s="7"/>
      <c r="H137" s="7"/>
      <c r="I137" s="7" t="str">
        <f aca="false">IF(OR(H137="Yes",C137="",D137="out_of_scope",D137="achiral",D137=""),"N/A",IF(C137=D137,"Yes","No"))</f>
        <v>N/A</v>
      </c>
      <c r="J137" s="7" t="str">
        <f aca="false">IF(I137="No",IF(AND(ISNUMBER(E137),E137&gt;=70),"YES - FALSE CONFIDENT","No"),"N/A")</f>
        <v>N/A</v>
      </c>
      <c r="K137" s="7"/>
      <c r="L137" s="7"/>
    </row>
    <row r="138" customFormat="false" ht="15" hidden="false" customHeight="false" outlineLevel="0" collapsed="false">
      <c r="A138" s="5"/>
      <c r="B138" s="6"/>
      <c r="C138" s="5"/>
      <c r="D138" s="5"/>
      <c r="E138" s="5"/>
      <c r="F138" s="5"/>
      <c r="G138" s="5"/>
      <c r="H138" s="5"/>
      <c r="I138" s="5" t="str">
        <f aca="false">IF(OR(H138="Yes",C138="",D138="out_of_scope",D138="achiral",D138=""),"N/A",IF(C138=D138,"Yes","No"))</f>
        <v>N/A</v>
      </c>
      <c r="J138" s="5" t="str">
        <f aca="false">IF(I138="No",IF(AND(ISNUMBER(E138),E138&gt;=70),"YES - FALSE CONFIDENT","No"),"N/A")</f>
        <v>N/A</v>
      </c>
      <c r="K138" s="5"/>
      <c r="L138" s="5"/>
    </row>
    <row r="139" customFormat="false" ht="15" hidden="false" customHeight="false" outlineLevel="0" collapsed="false">
      <c r="A139" s="7"/>
      <c r="B139" s="8"/>
      <c r="C139" s="7"/>
      <c r="D139" s="7"/>
      <c r="E139" s="7"/>
      <c r="F139" s="7"/>
      <c r="G139" s="7"/>
      <c r="H139" s="7"/>
      <c r="I139" s="7" t="str">
        <f aca="false">IF(OR(H139="Yes",C139="",D139="out_of_scope",D139="achiral",D139=""),"N/A",IF(C139=D139,"Yes","No"))</f>
        <v>N/A</v>
      </c>
      <c r="J139" s="7" t="str">
        <f aca="false">IF(I139="No",IF(AND(ISNUMBER(E139),E139&gt;=70),"YES - FALSE CONFIDENT","No"),"N/A")</f>
        <v>N/A</v>
      </c>
      <c r="K139" s="7"/>
      <c r="L139" s="7"/>
    </row>
    <row r="140" customFormat="false" ht="15" hidden="false" customHeight="false" outlineLevel="0" collapsed="false">
      <c r="A140" s="5"/>
      <c r="B140" s="6"/>
      <c r="C140" s="5"/>
      <c r="D140" s="5"/>
      <c r="E140" s="5"/>
      <c r="F140" s="5"/>
      <c r="G140" s="5"/>
      <c r="H140" s="5"/>
      <c r="I140" s="5" t="str">
        <f aca="false">IF(OR(H140="Yes",C140="",D140="out_of_scope",D140="achiral",D140=""),"N/A",IF(C140=D140,"Yes","No"))</f>
        <v>N/A</v>
      </c>
      <c r="J140" s="5" t="str">
        <f aca="false">IF(I140="No",IF(AND(ISNUMBER(E140),E140&gt;=70),"YES - FALSE CONFIDENT","No"),"N/A")</f>
        <v>N/A</v>
      </c>
      <c r="K140" s="5"/>
      <c r="L140" s="5"/>
    </row>
    <row r="141" customFormat="false" ht="15" hidden="false" customHeight="false" outlineLevel="0" collapsed="false">
      <c r="A141" s="7"/>
      <c r="B141" s="8"/>
      <c r="C141" s="7"/>
      <c r="D141" s="7"/>
      <c r="E141" s="7"/>
      <c r="F141" s="7"/>
      <c r="G141" s="7"/>
      <c r="H141" s="7"/>
      <c r="I141" s="7" t="str">
        <f aca="false">IF(OR(H141="Yes",C141="",D141="out_of_scope",D141="achiral",D141=""),"N/A",IF(C141=D141,"Yes","No"))</f>
        <v>N/A</v>
      </c>
      <c r="J141" s="7" t="str">
        <f aca="false">IF(I141="No",IF(AND(ISNUMBER(E141),E141&gt;=70),"YES - FALSE CONFIDENT","No"),"N/A")</f>
        <v>N/A</v>
      </c>
      <c r="K141" s="7"/>
      <c r="L141" s="7"/>
    </row>
    <row r="142" customFormat="false" ht="15" hidden="false" customHeight="false" outlineLevel="0" collapsed="false">
      <c r="A142" s="5"/>
      <c r="B142" s="6"/>
      <c r="C142" s="5"/>
      <c r="D142" s="5"/>
      <c r="E142" s="5"/>
      <c r="F142" s="5"/>
      <c r="G142" s="5"/>
      <c r="H142" s="5"/>
      <c r="I142" s="5" t="str">
        <f aca="false">IF(OR(H142="Yes",C142="",D142="out_of_scope",D142="achiral",D142=""),"N/A",IF(C142=D142,"Yes","No"))</f>
        <v>N/A</v>
      </c>
      <c r="J142" s="5" t="str">
        <f aca="false">IF(I142="No",IF(AND(ISNUMBER(E142),E142&gt;=70),"YES - FALSE CONFIDENT","No"),"N/A")</f>
        <v>N/A</v>
      </c>
      <c r="K142" s="5"/>
      <c r="L142" s="5"/>
    </row>
    <row r="143" customFormat="false" ht="15" hidden="false" customHeight="false" outlineLevel="0" collapsed="false">
      <c r="A143" s="7"/>
      <c r="B143" s="8"/>
      <c r="C143" s="7"/>
      <c r="D143" s="7"/>
      <c r="E143" s="7"/>
      <c r="F143" s="7"/>
      <c r="G143" s="7"/>
      <c r="H143" s="7"/>
      <c r="I143" s="7" t="str">
        <f aca="false">IF(OR(H143="Yes",C143="",D143="out_of_scope",D143="achiral",D143=""),"N/A",IF(C143=D143,"Yes","No"))</f>
        <v>N/A</v>
      </c>
      <c r="J143" s="7" t="str">
        <f aca="false">IF(I143="No",IF(AND(ISNUMBER(E143),E143&gt;=70),"YES - FALSE CONFIDENT","No"),"N/A")</f>
        <v>N/A</v>
      </c>
      <c r="K143" s="7"/>
      <c r="L143" s="7"/>
    </row>
    <row r="144" customFormat="false" ht="15" hidden="false" customHeight="false" outlineLevel="0" collapsed="false">
      <c r="A144" s="5"/>
      <c r="B144" s="6"/>
      <c r="C144" s="5"/>
      <c r="D144" s="5"/>
      <c r="E144" s="5"/>
      <c r="F144" s="5"/>
      <c r="G144" s="5"/>
      <c r="H144" s="5"/>
      <c r="I144" s="5" t="str">
        <f aca="false">IF(OR(H144="Yes",C144="",D144="out_of_scope",D144="achiral",D144=""),"N/A",IF(C144=D144,"Yes","No"))</f>
        <v>N/A</v>
      </c>
      <c r="J144" s="5" t="str">
        <f aca="false">IF(I144="No",IF(AND(ISNUMBER(E144),E144&gt;=70),"YES - FALSE CONFIDENT","No"),"N/A")</f>
        <v>N/A</v>
      </c>
      <c r="K144" s="5"/>
      <c r="L144" s="5"/>
    </row>
    <row r="145" customFormat="false" ht="15" hidden="false" customHeight="false" outlineLevel="0" collapsed="false">
      <c r="A145" s="7"/>
      <c r="B145" s="8"/>
      <c r="C145" s="7"/>
      <c r="D145" s="7"/>
      <c r="E145" s="7"/>
      <c r="F145" s="7"/>
      <c r="G145" s="7"/>
      <c r="H145" s="7"/>
      <c r="I145" s="7" t="str">
        <f aca="false">IF(OR(H145="Yes",C145="",D145="out_of_scope",D145="achiral",D145=""),"N/A",IF(C145=D145,"Yes","No"))</f>
        <v>N/A</v>
      </c>
      <c r="J145" s="7" t="str">
        <f aca="false">IF(I145="No",IF(AND(ISNUMBER(E145),E145&gt;=70),"YES - FALSE CONFIDENT","No"),"N/A")</f>
        <v>N/A</v>
      </c>
      <c r="K145" s="7"/>
      <c r="L145" s="7"/>
    </row>
    <row r="146" customFormat="false" ht="15" hidden="false" customHeight="false" outlineLevel="0" collapsed="false">
      <c r="A146" s="5"/>
      <c r="B146" s="6"/>
      <c r="C146" s="5"/>
      <c r="D146" s="5"/>
      <c r="E146" s="5"/>
      <c r="F146" s="5"/>
      <c r="G146" s="5"/>
      <c r="H146" s="5"/>
      <c r="I146" s="5" t="str">
        <f aca="false">IF(OR(H146="Yes",C146="",D146="out_of_scope",D146="achiral",D146=""),"N/A",IF(C146=D146,"Yes","No"))</f>
        <v>N/A</v>
      </c>
      <c r="J146" s="5" t="str">
        <f aca="false">IF(I146="No",IF(AND(ISNUMBER(E146),E146&gt;=70),"YES - FALSE CONFIDENT","No"),"N/A")</f>
        <v>N/A</v>
      </c>
      <c r="K146" s="5"/>
      <c r="L146" s="5"/>
    </row>
    <row r="147" customFormat="false" ht="15" hidden="false" customHeight="false" outlineLevel="0" collapsed="false">
      <c r="A147" s="7"/>
      <c r="B147" s="8"/>
      <c r="C147" s="7"/>
      <c r="D147" s="7"/>
      <c r="E147" s="7"/>
      <c r="F147" s="7"/>
      <c r="G147" s="7"/>
      <c r="H147" s="7"/>
      <c r="I147" s="7" t="str">
        <f aca="false">IF(OR(H147="Yes",C147="",D147="out_of_scope",D147="achiral",D147=""),"N/A",IF(C147=D147,"Yes","No"))</f>
        <v>N/A</v>
      </c>
      <c r="J147" s="7" t="str">
        <f aca="false">IF(I147="No",IF(AND(ISNUMBER(E147),E147&gt;=70),"YES - FALSE CONFIDENT","No"),"N/A")</f>
        <v>N/A</v>
      </c>
      <c r="K147" s="7"/>
      <c r="L147" s="7"/>
    </row>
    <row r="148" customFormat="false" ht="15" hidden="false" customHeight="false" outlineLevel="0" collapsed="false">
      <c r="A148" s="5"/>
      <c r="B148" s="6"/>
      <c r="C148" s="5"/>
      <c r="D148" s="5"/>
      <c r="E148" s="5"/>
      <c r="F148" s="5"/>
      <c r="G148" s="5"/>
      <c r="H148" s="5"/>
      <c r="I148" s="5" t="str">
        <f aca="false">IF(OR(H148="Yes",C148="",D148="out_of_scope",D148="achiral",D148=""),"N/A",IF(C148=D148,"Yes","No"))</f>
        <v>N/A</v>
      </c>
      <c r="J148" s="5" t="str">
        <f aca="false">IF(I148="No",IF(AND(ISNUMBER(E148),E148&gt;=70),"YES - FALSE CONFIDENT","No"),"N/A")</f>
        <v>N/A</v>
      </c>
      <c r="K148" s="5"/>
      <c r="L148" s="5"/>
    </row>
    <row r="149" customFormat="false" ht="15" hidden="false" customHeight="false" outlineLevel="0" collapsed="false">
      <c r="A149" s="7"/>
      <c r="B149" s="8"/>
      <c r="C149" s="7"/>
      <c r="D149" s="7"/>
      <c r="E149" s="7"/>
      <c r="F149" s="7"/>
      <c r="G149" s="7"/>
      <c r="H149" s="7"/>
      <c r="I149" s="7" t="str">
        <f aca="false">IF(OR(H149="Yes",C149="",D149="out_of_scope",D149="achiral",D149=""),"N/A",IF(C149=D149,"Yes","No"))</f>
        <v>N/A</v>
      </c>
      <c r="J149" s="7" t="str">
        <f aca="false">IF(I149="No",IF(AND(ISNUMBER(E149),E149&gt;=70),"YES - FALSE CONFIDENT","No"),"N/A")</f>
        <v>N/A</v>
      </c>
      <c r="K149" s="7"/>
      <c r="L149" s="7"/>
    </row>
    <row r="150" customFormat="false" ht="15" hidden="false" customHeight="false" outlineLevel="0" collapsed="false">
      <c r="A150" s="5"/>
      <c r="B150" s="6"/>
      <c r="C150" s="5"/>
      <c r="D150" s="5"/>
      <c r="E150" s="5"/>
      <c r="F150" s="5"/>
      <c r="G150" s="5"/>
      <c r="H150" s="5"/>
      <c r="I150" s="5" t="str">
        <f aca="false">IF(OR(H150="Yes",C150="",D150="out_of_scope",D150="achiral",D150=""),"N/A",IF(C150=D150,"Yes","No"))</f>
        <v>N/A</v>
      </c>
      <c r="J150" s="5" t="str">
        <f aca="false">IF(I150="No",IF(AND(ISNUMBER(E150),E150&gt;=70),"YES - FALSE CONFIDENT","No"),"N/A")</f>
        <v>N/A</v>
      </c>
      <c r="K150" s="5"/>
      <c r="L150" s="5"/>
    </row>
    <row r="151" customFormat="false" ht="15" hidden="false" customHeight="false" outlineLevel="0" collapsed="false">
      <c r="A151" s="7"/>
      <c r="B151" s="8"/>
      <c r="C151" s="7"/>
      <c r="D151" s="7"/>
      <c r="E151" s="7"/>
      <c r="F151" s="7"/>
      <c r="G151" s="7"/>
      <c r="H151" s="7"/>
      <c r="I151" s="7" t="str">
        <f aca="false">IF(OR(H151="Yes",C151="",D151="out_of_scope",D151="achiral",D151=""),"N/A",IF(C151=D151,"Yes","No"))</f>
        <v>N/A</v>
      </c>
      <c r="J151" s="7" t="str">
        <f aca="false">IF(I151="No",IF(AND(ISNUMBER(E151),E151&gt;=70),"YES - FALSE CONFIDENT","No"),"N/A")</f>
        <v>N/A</v>
      </c>
      <c r="K151" s="7"/>
      <c r="L151" s="7"/>
    </row>
    <row r="152" customFormat="false" ht="15" hidden="false" customHeight="false" outlineLevel="0" collapsed="false">
      <c r="A152" s="5"/>
      <c r="B152" s="6"/>
      <c r="C152" s="5"/>
      <c r="D152" s="5"/>
      <c r="E152" s="5"/>
      <c r="F152" s="5"/>
      <c r="G152" s="5"/>
      <c r="H152" s="5"/>
      <c r="I152" s="5" t="str">
        <f aca="false">IF(OR(H152="Yes",C152="",D152="out_of_scope",D152="achiral",D152=""),"N/A",IF(C152=D152,"Yes","No"))</f>
        <v>N/A</v>
      </c>
      <c r="J152" s="5" t="str">
        <f aca="false">IF(I152="No",IF(AND(ISNUMBER(E152),E152&gt;=70),"YES - FALSE CONFIDENT","No"),"N/A")</f>
        <v>N/A</v>
      </c>
      <c r="K152" s="5"/>
      <c r="L152" s="5"/>
    </row>
    <row r="153" customFormat="false" ht="15" hidden="false" customHeight="false" outlineLevel="0" collapsed="false">
      <c r="A153" s="7"/>
      <c r="B153" s="8"/>
      <c r="C153" s="7"/>
      <c r="D153" s="7"/>
      <c r="E153" s="7"/>
      <c r="F153" s="7"/>
      <c r="G153" s="7"/>
      <c r="H153" s="7"/>
      <c r="I153" s="7" t="str">
        <f aca="false">IF(OR(H153="Yes",C153="",D153="out_of_scope",D153="achiral",D153=""),"N/A",IF(C153=D153,"Yes","No"))</f>
        <v>N/A</v>
      </c>
      <c r="J153" s="7" t="str">
        <f aca="false">IF(I153="No",IF(AND(ISNUMBER(E153),E153&gt;=70),"YES - FALSE CONFIDENT","No"),"N/A")</f>
        <v>N/A</v>
      </c>
      <c r="K153" s="7"/>
      <c r="L153" s="7"/>
    </row>
    <row r="154" customFormat="false" ht="15" hidden="false" customHeight="false" outlineLevel="0" collapsed="false">
      <c r="A154" s="5"/>
      <c r="B154" s="6"/>
      <c r="C154" s="5"/>
      <c r="D154" s="5"/>
      <c r="E154" s="5"/>
      <c r="F154" s="5"/>
      <c r="G154" s="5"/>
      <c r="H154" s="5"/>
      <c r="I154" s="5" t="str">
        <f aca="false">IF(OR(H154="Yes",C154="",D154="out_of_scope",D154="achiral",D154=""),"N/A",IF(C154=D154,"Yes","No"))</f>
        <v>N/A</v>
      </c>
      <c r="J154" s="5" t="str">
        <f aca="false">IF(I154="No",IF(AND(ISNUMBER(E154),E154&gt;=70),"YES - FALSE CONFIDENT","No"),"N/A")</f>
        <v>N/A</v>
      </c>
      <c r="K154" s="5"/>
      <c r="L154" s="5"/>
    </row>
    <row r="155" customFormat="false" ht="15" hidden="false" customHeight="false" outlineLevel="0" collapsed="false">
      <c r="A155" s="7"/>
      <c r="B155" s="8"/>
      <c r="C155" s="7"/>
      <c r="D155" s="7"/>
      <c r="E155" s="7"/>
      <c r="F155" s="7"/>
      <c r="G155" s="7"/>
      <c r="H155" s="7"/>
      <c r="I155" s="7" t="str">
        <f aca="false">IF(OR(H155="Yes",C155="",D155="out_of_scope",D155="achiral",D155=""),"N/A",IF(C155=D155,"Yes","No"))</f>
        <v>N/A</v>
      </c>
      <c r="J155" s="7" t="str">
        <f aca="false">IF(I155="No",IF(AND(ISNUMBER(E155),E155&gt;=70),"YES - FALSE CONFIDENT","No"),"N/A")</f>
        <v>N/A</v>
      </c>
      <c r="K155" s="7"/>
      <c r="L155" s="7"/>
    </row>
  </sheetData>
  <autoFilter ref="A1:L155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3"/>
    <col collapsed="false" customWidth="true" hidden="false" outlineLevel="0" max="3" min="3" style="0" width="20"/>
    <col collapsed="false" customWidth="true" hidden="false" outlineLevel="0" max="6" min="4" style="0" width="15"/>
  </cols>
  <sheetData>
    <row r="1" customFormat="false" ht="30" hidden="false" customHeight="true" outlineLevel="0" collapsed="false">
      <c r="A1" s="9" t="s">
        <v>43</v>
      </c>
      <c r="B1" s="9"/>
      <c r="C1" s="9"/>
      <c r="D1" s="9"/>
      <c r="E1" s="9"/>
      <c r="F1" s="9"/>
    </row>
    <row r="2" customFormat="false" ht="15" hidden="false" customHeight="false" outlineLevel="0" collapsed="false">
      <c r="A2" s="10" t="s">
        <v>44</v>
      </c>
      <c r="B2" s="10"/>
      <c r="C2" s="10"/>
      <c r="D2" s="10"/>
      <c r="E2" s="10"/>
      <c r="F2" s="10"/>
    </row>
    <row r="4" customFormat="false" ht="15" hidden="false" customHeight="false" outlineLevel="0" collapsed="false">
      <c r="A4" s="11" t="s">
        <v>45</v>
      </c>
    </row>
    <row r="6" customFormat="false" ht="19.7" hidden="false" customHeight="false" outlineLevel="0" collapsed="false">
      <c r="A6" s="7" t="s">
        <v>46</v>
      </c>
      <c r="C6" s="12" t="n">
        <f aca="false">COUNTA('Compound Results'!A6:A155)</f>
        <v>0</v>
      </c>
    </row>
    <row r="7" customFormat="false" ht="19.7" hidden="false" customHeight="false" outlineLevel="0" collapsed="false">
      <c r="A7" s="7" t="s">
        <v>47</v>
      </c>
      <c r="C7" s="12" t="n">
        <f aca="false">COUNTIFS('Compound Results'!H6:H155,"&lt;&gt;Yes",'Compound Results'!D6:D155,"&lt;&gt;out_of_scope",'Compound Results'!D6:D155,"&lt;&gt;achiral",'Compound Results'!D6:D155,"&lt;&gt;")</f>
        <v>0</v>
      </c>
    </row>
    <row r="8" customFormat="false" ht="19.7" hidden="false" customHeight="false" outlineLevel="0" collapsed="false">
      <c r="A8" s="7" t="s">
        <v>48</v>
      </c>
      <c r="C8" s="12" t="n">
        <f aca="false">COUNTIF('Compound Results'!H6:H155,"Yes")+COUNTIF('Compound Results'!D6:D155,"out_of_scope")</f>
        <v>0</v>
      </c>
    </row>
    <row r="9" customFormat="false" ht="19.7" hidden="false" customHeight="false" outlineLevel="0" collapsed="false">
      <c r="A9" s="7" t="s">
        <v>49</v>
      </c>
      <c r="C9" s="12" t="n">
        <f aca="false">COUNTIF('Compound Results'!D6:D155,"achiral")</f>
        <v>0</v>
      </c>
    </row>
    <row r="10" customFormat="false" ht="19.7" hidden="false" customHeight="false" outlineLevel="0" collapsed="false">
      <c r="A10" s="7" t="s">
        <v>50</v>
      </c>
      <c r="C10" s="12" t="n">
        <f aca="false">SUMPRODUCT(('Compound Results'!F6:F155&lt;&gt;"")/COUNTIF('Compound Results'!F6:F155,'Compound Results'!F6:F155&amp;""))</f>
        <v>0</v>
      </c>
    </row>
    <row r="12" customFormat="false" ht="15" hidden="false" customHeight="false" outlineLevel="0" collapsed="false">
      <c r="A12" s="11" t="s">
        <v>51</v>
      </c>
    </row>
    <row r="14" customFormat="false" ht="19.7" hidden="false" customHeight="false" outlineLevel="0" collapsed="false">
      <c r="A14" s="7" t="s">
        <v>52</v>
      </c>
      <c r="C14" s="13" t="n">
        <f aca="false">COUNTIF('Compound Results'!I6:I155,"Yes")</f>
        <v>0</v>
      </c>
    </row>
    <row r="15" customFormat="false" ht="19.7" hidden="false" customHeight="false" outlineLevel="0" collapsed="false">
      <c r="A15" s="7" t="s">
        <v>53</v>
      </c>
      <c r="C15" s="13" t="n">
        <f aca="false">COUNTIF('Compound Results'!I6:I155,"No")</f>
        <v>0</v>
      </c>
    </row>
    <row r="16" customFormat="false" ht="19.7" hidden="false" customHeight="false" outlineLevel="0" collapsed="false">
      <c r="A16" s="7" t="s">
        <v>54</v>
      </c>
      <c r="C16" s="14" t="n">
        <f aca="false">IF(C14+C15&gt;0,C14/(C14+C15),0)</f>
        <v>0</v>
      </c>
    </row>
    <row r="17" customFormat="false" ht="19.7" hidden="false" customHeight="false" outlineLevel="0" collapsed="false">
      <c r="A17" s="7" t="s">
        <v>55</v>
      </c>
      <c r="C17" s="15" t="n">
        <f aca="false">COUNTIF('Compound Results'!J6:J155,"YES - FALSE CONFIDENT")</f>
        <v>0</v>
      </c>
    </row>
    <row r="18" customFormat="false" ht="19.7" hidden="false" customHeight="false" outlineLevel="0" collapsed="false">
      <c r="A18" s="7" t="s">
        <v>56</v>
      </c>
      <c r="C18" s="16" t="n">
        <f aca="false">IF(C15&gt;0,C17/C15,0)</f>
        <v>0</v>
      </c>
    </row>
    <row r="20" customFormat="false" ht="15" hidden="false" customHeight="false" outlineLevel="0" collapsed="false">
      <c r="A20" s="11" t="s">
        <v>57</v>
      </c>
    </row>
    <row r="22" customFormat="false" ht="19.7" hidden="false" customHeight="false" outlineLevel="0" collapsed="false">
      <c r="A22" s="7" t="s">
        <v>58</v>
      </c>
      <c r="C22" s="16" t="n">
        <f aca="false">IF(C6&gt;0,(C6-C8-C9)/C6,0)</f>
        <v>0</v>
      </c>
    </row>
    <row r="23" customFormat="false" ht="19.7" hidden="false" customHeight="false" outlineLevel="0" collapsed="false">
      <c r="A23" s="7" t="s">
        <v>59</v>
      </c>
      <c r="C23" s="16" t="n">
        <f aca="false">IF(C6&gt;0,(C8+C9)/C6,0)</f>
        <v>0</v>
      </c>
    </row>
    <row r="25" customFormat="false" ht="15" hidden="false" customHeight="false" outlineLevel="0" collapsed="false">
      <c r="A25" s="11" t="s">
        <v>60</v>
      </c>
    </row>
    <row r="27" customFormat="false" ht="15" hidden="false" customHeight="false" outlineLevel="0" collapsed="false">
      <c r="A27" s="17" t="s">
        <v>61</v>
      </c>
      <c r="B27" s="17"/>
      <c r="C27" s="17"/>
      <c r="D27" s="17"/>
      <c r="E27" s="17"/>
    </row>
    <row r="28" customFormat="false" ht="19.7" hidden="false" customHeight="false" outlineLevel="0" collapsed="false">
      <c r="A28" s="18" t="str">
        <f aca="false">COUNTIF('Compound Results'!K6:K155,"*would*")&amp;" out of "&amp;COUNTA('Compound Results'!K6:K155)&amp;" assessed"</f>
        <v>0 out of 0 assessed</v>
      </c>
    </row>
    <row r="30" customFormat="false" ht="15" hidden="false" customHeight="false" outlineLevel="0" collapsed="false">
      <c r="A30" s="17" t="s">
        <v>62</v>
      </c>
      <c r="B30" s="17"/>
      <c r="C30" s="17"/>
      <c r="D30" s="17"/>
      <c r="E30" s="17"/>
    </row>
    <row r="31" customFormat="false" ht="15" hidden="false" customHeight="false" outlineLevel="0" collapsed="false">
      <c r="A31" s="19" t="s">
        <v>63</v>
      </c>
    </row>
    <row r="33" customFormat="false" ht="15" hidden="false" customHeight="false" outlineLevel="0" collapsed="false">
      <c r="A33" s="11" t="s">
        <v>64</v>
      </c>
    </row>
    <row r="35" customFormat="false" ht="15" hidden="false" customHeight="false" outlineLevel="0" collapsed="false">
      <c r="A35" s="20" t="s">
        <v>65</v>
      </c>
      <c r="B35" s="20"/>
      <c r="C35" s="20"/>
      <c r="D35" s="20"/>
      <c r="E35" s="20"/>
      <c r="F35" s="20"/>
    </row>
    <row r="36" customFormat="false" ht="15" hidden="false" customHeight="false" outlineLevel="0" collapsed="false">
      <c r="A36" s="20" t="s">
        <v>66</v>
      </c>
      <c r="B36" s="20"/>
      <c r="C36" s="20"/>
      <c r="D36" s="20"/>
      <c r="E36" s="20"/>
      <c r="F36" s="20"/>
    </row>
    <row r="38" customFormat="false" ht="15" hidden="false" customHeight="false" outlineLevel="0" collapsed="false">
      <c r="A38" s="10" t="s">
        <v>67</v>
      </c>
      <c r="B38" s="10"/>
      <c r="C38" s="10"/>
      <c r="D38" s="10"/>
      <c r="E38" s="10"/>
      <c r="F38" s="10"/>
    </row>
  </sheetData>
  <mergeCells count="7">
    <mergeCell ref="A1:F1"/>
    <mergeCell ref="A2:F2"/>
    <mergeCell ref="A27:E27"/>
    <mergeCell ref="A30:E30"/>
    <mergeCell ref="A35:F35"/>
    <mergeCell ref="A36:F36"/>
    <mergeCell ref="A38:F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2026-04-28T23:09:08Z</dcterms:created>
  <dc:creator>openpyxl</dc:creator>
  <dc:description/>
  <dc:language>en-US</dc:language>
  <cp:lastModifiedBy/>
  <dcterms:modified xsi:type="dcterms:W3CDTF">2026-04-28T23:09:08Z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